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R:\G_DATAREPO\Projects-Leonard\Consumer Information\HEOA Implementation\"/>
    </mc:Choice>
  </mc:AlternateContent>
  <xr:revisionPtr revIDLastSave="0" documentId="13_ncr:1_{2C5ABB37-5646-4D88-AF36-5BDA2F9C928E}" xr6:coauthVersionLast="47" xr6:coauthVersionMax="47" xr10:uidLastSave="{00000000-0000-0000-0000-000000000000}"/>
  <bookViews>
    <workbookView xWindow="28680" yWindow="-120" windowWidth="29040" windowHeight="15840" tabRatio="822" activeTab="6" xr2:uid="{00000000-000D-0000-FFFF-FFFF00000000}"/>
  </bookViews>
  <sheets>
    <sheet name="Enrollment" sheetId="3" r:id="rId1"/>
    <sheet name="Retention Rate" sheetId="4" r:id="rId2"/>
    <sheet name="Graduates within 150%" sheetId="1" r:id="rId3"/>
    <sheet name="Graduates within 4-5-6 Years" sheetId="2" r:id="rId4"/>
    <sheet name="Athletics Enrollment" sheetId="5" r:id="rId5"/>
    <sheet name="Athletics Retention Rate" sheetId="6" r:id="rId6"/>
    <sheet name="Athletics Graduates 150%" sheetId="7" r:id="rId7"/>
    <sheet name="Athletics Graduates 4-5-6 Years" sheetId="8" r:id="rId8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2" i="5" l="1"/>
  <c r="D242" i="5"/>
  <c r="B242" i="5"/>
  <c r="C284" i="5"/>
  <c r="D284" i="5"/>
  <c r="B284" i="5"/>
  <c r="G8" i="2"/>
  <c r="G7" i="2"/>
  <c r="E7" i="2"/>
  <c r="E8" i="2"/>
  <c r="I7" i="2"/>
  <c r="I8" i="2"/>
  <c r="D174" i="5" l="1"/>
  <c r="E174" i="5" s="1"/>
  <c r="D173" i="5"/>
  <c r="E173" i="5" s="1"/>
  <c r="D172" i="5"/>
  <c r="E172" i="5" s="1"/>
  <c r="D171" i="5"/>
  <c r="E171" i="5" s="1"/>
  <c r="D170" i="5"/>
  <c r="E170" i="5" s="1"/>
  <c r="D169" i="5"/>
  <c r="E169" i="5" s="1"/>
  <c r="D168" i="5"/>
  <c r="C167" i="5"/>
  <c r="B167" i="5"/>
  <c r="D166" i="5"/>
  <c r="E166" i="5" s="1"/>
  <c r="D165" i="5"/>
  <c r="E165" i="5" s="1"/>
  <c r="D164" i="5"/>
  <c r="E164" i="5" s="1"/>
  <c r="D163" i="5"/>
  <c r="E163" i="5" s="1"/>
  <c r="D162" i="5"/>
  <c r="E162" i="5" s="1"/>
  <c r="D161" i="5"/>
  <c r="C160" i="5"/>
  <c r="C175" i="5" s="1"/>
  <c r="B160" i="5"/>
  <c r="E23" i="1"/>
  <c r="E24" i="1"/>
  <c r="E25" i="1"/>
  <c r="E26" i="1"/>
  <c r="E27" i="1"/>
  <c r="E28" i="1"/>
  <c r="E20" i="1"/>
  <c r="D167" i="5" l="1"/>
  <c r="E167" i="5" s="1"/>
  <c r="D160" i="5"/>
  <c r="E160" i="5" s="1"/>
  <c r="E161" i="5"/>
  <c r="E168" i="5"/>
  <c r="B175" i="5"/>
  <c r="D175" i="5" l="1"/>
  <c r="E175" i="5" s="1"/>
  <c r="E20" i="8"/>
  <c r="E21" i="8"/>
  <c r="E22" i="8"/>
  <c r="E23" i="8"/>
  <c r="E24" i="8"/>
  <c r="E25" i="8"/>
  <c r="E26" i="8"/>
  <c r="G26" i="8"/>
  <c r="I26" i="8"/>
  <c r="I20" i="8"/>
  <c r="I21" i="8"/>
  <c r="I22" i="8"/>
  <c r="I23" i="8"/>
  <c r="G20" i="8"/>
  <c r="G21" i="8"/>
  <c r="G22" i="8"/>
  <c r="G23" i="8"/>
  <c r="I23" i="2"/>
  <c r="G23" i="2"/>
  <c r="E23" i="2"/>
  <c r="E22" i="7" l="1"/>
  <c r="E23" i="7"/>
  <c r="E24" i="7"/>
  <c r="E25" i="7"/>
  <c r="E26" i="7"/>
  <c r="E27" i="7"/>
  <c r="E28" i="7"/>
  <c r="E21" i="1" l="1"/>
  <c r="E22" i="1"/>
  <c r="D210" i="5" l="1"/>
  <c r="E210" i="5" s="1"/>
  <c r="D209" i="5"/>
  <c r="E209" i="5" s="1"/>
  <c r="D208" i="5"/>
  <c r="E208" i="5" s="1"/>
  <c r="D207" i="5"/>
  <c r="E207" i="5" s="1"/>
  <c r="D206" i="5"/>
  <c r="E206" i="5" s="1"/>
  <c r="D205" i="5"/>
  <c r="E205" i="5" s="1"/>
  <c r="D204" i="5"/>
  <c r="E204" i="5" s="1"/>
  <c r="D203" i="5"/>
  <c r="E203" i="5" s="1"/>
  <c r="D202" i="5"/>
  <c r="E202" i="5" s="1"/>
  <c r="C201" i="5"/>
  <c r="B201" i="5"/>
  <c r="D240" i="5"/>
  <c r="E240" i="5" s="1"/>
  <c r="D239" i="5"/>
  <c r="E239" i="5" s="1"/>
  <c r="D238" i="5"/>
  <c r="E238" i="5" s="1"/>
  <c r="D237" i="5"/>
  <c r="E237" i="5" s="1"/>
  <c r="D236" i="5"/>
  <c r="E236" i="5" s="1"/>
  <c r="D235" i="5"/>
  <c r="E235" i="5" s="1"/>
  <c r="D234" i="5"/>
  <c r="E234" i="5" s="1"/>
  <c r="D233" i="5"/>
  <c r="E233" i="5" s="1"/>
  <c r="D232" i="5"/>
  <c r="E232" i="5" s="1"/>
  <c r="C231" i="5"/>
  <c r="B231" i="5"/>
  <c r="D201" i="5" l="1"/>
  <c r="E201" i="5" s="1"/>
  <c r="D231" i="5"/>
  <c r="E231" i="5" s="1"/>
  <c r="C18" i="3" l="1"/>
  <c r="B18" i="3"/>
  <c r="I41" i="8" l="1"/>
  <c r="G41" i="8"/>
  <c r="E41" i="8"/>
  <c r="I40" i="8"/>
  <c r="G40" i="8"/>
  <c r="E40" i="8"/>
  <c r="I36" i="8"/>
  <c r="G36" i="8"/>
  <c r="E36" i="8"/>
  <c r="I35" i="8"/>
  <c r="G35" i="8"/>
  <c r="E35" i="8"/>
  <c r="I31" i="8"/>
  <c r="G31" i="8"/>
  <c r="E31" i="8"/>
  <c r="I30" i="8"/>
  <c r="G30" i="8"/>
  <c r="E30" i="8"/>
  <c r="I25" i="8"/>
  <c r="G25" i="8"/>
  <c r="I24" i="8"/>
  <c r="G24" i="8"/>
  <c r="I19" i="8"/>
  <c r="G19" i="8"/>
  <c r="E19" i="8"/>
  <c r="I18" i="8"/>
  <c r="G18" i="8"/>
  <c r="E18" i="8"/>
  <c r="I14" i="8"/>
  <c r="G14" i="8"/>
  <c r="E14" i="8"/>
  <c r="I13" i="8"/>
  <c r="G13" i="8"/>
  <c r="E13" i="8"/>
  <c r="H9" i="8"/>
  <c r="F9" i="8"/>
  <c r="D9" i="8"/>
  <c r="C9" i="8"/>
  <c r="I8" i="8"/>
  <c r="G8" i="8"/>
  <c r="E8" i="8"/>
  <c r="I7" i="8"/>
  <c r="G7" i="8"/>
  <c r="E7" i="8"/>
  <c r="E43" i="7"/>
  <c r="E42" i="7"/>
  <c r="E38" i="7"/>
  <c r="E37" i="7"/>
  <c r="E33" i="7"/>
  <c r="E32" i="7"/>
  <c r="E21" i="7"/>
  <c r="E20" i="7"/>
  <c r="E16" i="7"/>
  <c r="E15" i="7"/>
  <c r="D11" i="7"/>
  <c r="C11" i="7"/>
  <c r="E10" i="7"/>
  <c r="E9" i="7"/>
  <c r="C5" i="7"/>
  <c r="I9" i="8" l="1"/>
  <c r="E9" i="8"/>
  <c r="G9" i="8"/>
  <c r="E11" i="7"/>
  <c r="I41" i="2"/>
  <c r="G41" i="2"/>
  <c r="E41" i="2"/>
  <c r="I40" i="2"/>
  <c r="G40" i="2"/>
  <c r="E40" i="2"/>
  <c r="I36" i="2"/>
  <c r="G36" i="2"/>
  <c r="E36" i="2"/>
  <c r="I35" i="2"/>
  <c r="G35" i="2"/>
  <c r="E35" i="2"/>
  <c r="I31" i="2"/>
  <c r="G31" i="2"/>
  <c r="E31" i="2"/>
  <c r="I30" i="2"/>
  <c r="G30" i="2"/>
  <c r="E30" i="2"/>
  <c r="I26" i="2"/>
  <c r="G26" i="2"/>
  <c r="E26" i="2"/>
  <c r="I25" i="2"/>
  <c r="G25" i="2"/>
  <c r="E25" i="2"/>
  <c r="I24" i="2"/>
  <c r="G24" i="2"/>
  <c r="E24" i="2"/>
  <c r="I22" i="2"/>
  <c r="G22" i="2"/>
  <c r="E22" i="2"/>
  <c r="I21" i="2"/>
  <c r="G21" i="2"/>
  <c r="E21" i="2"/>
  <c r="I20" i="2"/>
  <c r="G20" i="2"/>
  <c r="E20" i="2"/>
  <c r="I19" i="2"/>
  <c r="G19" i="2"/>
  <c r="E19" i="2"/>
  <c r="I18" i="2"/>
  <c r="G18" i="2"/>
  <c r="E18" i="2"/>
  <c r="I14" i="2"/>
  <c r="G14" i="2"/>
  <c r="E14" i="2"/>
  <c r="I13" i="2"/>
  <c r="G13" i="2"/>
  <c r="E13" i="2"/>
  <c r="H9" i="2"/>
  <c r="F9" i="2"/>
  <c r="D9" i="2"/>
  <c r="C9" i="2"/>
  <c r="C274" i="5"/>
  <c r="B274" i="5"/>
  <c r="C263" i="5"/>
  <c r="B263" i="5"/>
  <c r="D263" i="5" s="1"/>
  <c r="E263" i="5" s="1"/>
  <c r="C253" i="5"/>
  <c r="B253" i="5"/>
  <c r="D253" i="5" s="1"/>
  <c r="E253" i="5" s="1"/>
  <c r="C243" i="5"/>
  <c r="B243" i="5"/>
  <c r="C221" i="5"/>
  <c r="B221" i="5"/>
  <c r="D221" i="5" s="1"/>
  <c r="E221" i="5" s="1"/>
  <c r="C211" i="5"/>
  <c r="B211" i="5"/>
  <c r="D211" i="5" s="1"/>
  <c r="E211" i="5" s="1"/>
  <c r="C190" i="5"/>
  <c r="B190" i="5"/>
  <c r="C180" i="5"/>
  <c r="B180" i="5"/>
  <c r="D181" i="5"/>
  <c r="E181" i="5" s="1"/>
  <c r="D283" i="5"/>
  <c r="E283" i="5" s="1"/>
  <c r="D282" i="5"/>
  <c r="E282" i="5" s="1"/>
  <c r="D281" i="5"/>
  <c r="E281" i="5" s="1"/>
  <c r="D280" i="5"/>
  <c r="E280" i="5" s="1"/>
  <c r="D279" i="5"/>
  <c r="E279" i="5" s="1"/>
  <c r="D278" i="5"/>
  <c r="E278" i="5" s="1"/>
  <c r="D277" i="5"/>
  <c r="E277" i="5" s="1"/>
  <c r="D276" i="5"/>
  <c r="E276" i="5" s="1"/>
  <c r="D275" i="5"/>
  <c r="E275" i="5" s="1"/>
  <c r="D272" i="5"/>
  <c r="E272" i="5" s="1"/>
  <c r="D271" i="5"/>
  <c r="E271" i="5" s="1"/>
  <c r="D270" i="5"/>
  <c r="E270" i="5" s="1"/>
  <c r="D269" i="5"/>
  <c r="E269" i="5" s="1"/>
  <c r="D268" i="5"/>
  <c r="E268" i="5" s="1"/>
  <c r="D267" i="5"/>
  <c r="E267" i="5" s="1"/>
  <c r="D266" i="5"/>
  <c r="E266" i="5" s="1"/>
  <c r="D265" i="5"/>
  <c r="E265" i="5" s="1"/>
  <c r="D264" i="5"/>
  <c r="E264" i="5" s="1"/>
  <c r="D262" i="5"/>
  <c r="E262" i="5" s="1"/>
  <c r="D261" i="5"/>
  <c r="E261" i="5" s="1"/>
  <c r="D260" i="5"/>
  <c r="E260" i="5" s="1"/>
  <c r="D259" i="5"/>
  <c r="E259" i="5" s="1"/>
  <c r="D258" i="5"/>
  <c r="E258" i="5" s="1"/>
  <c r="D257" i="5"/>
  <c r="E257" i="5" s="1"/>
  <c r="D256" i="5"/>
  <c r="E256" i="5" s="1"/>
  <c r="D255" i="5"/>
  <c r="E255" i="5" s="1"/>
  <c r="D254" i="5"/>
  <c r="E254" i="5" s="1"/>
  <c r="D252" i="5"/>
  <c r="E252" i="5" s="1"/>
  <c r="D251" i="5"/>
  <c r="E251" i="5" s="1"/>
  <c r="D250" i="5"/>
  <c r="E250" i="5" s="1"/>
  <c r="D249" i="5"/>
  <c r="E249" i="5" s="1"/>
  <c r="D248" i="5"/>
  <c r="E248" i="5" s="1"/>
  <c r="D247" i="5"/>
  <c r="E247" i="5" s="1"/>
  <c r="D246" i="5"/>
  <c r="E246" i="5" s="1"/>
  <c r="D245" i="5"/>
  <c r="E245" i="5" s="1"/>
  <c r="D244" i="5"/>
  <c r="E244" i="5" s="1"/>
  <c r="D230" i="5"/>
  <c r="E230" i="5" s="1"/>
  <c r="D229" i="5"/>
  <c r="E229" i="5" s="1"/>
  <c r="D228" i="5"/>
  <c r="E228" i="5" s="1"/>
  <c r="D227" i="5"/>
  <c r="E227" i="5" s="1"/>
  <c r="D226" i="5"/>
  <c r="E226" i="5" s="1"/>
  <c r="D225" i="5"/>
  <c r="E225" i="5" s="1"/>
  <c r="D224" i="5"/>
  <c r="E224" i="5" s="1"/>
  <c r="D223" i="5"/>
  <c r="E223" i="5" s="1"/>
  <c r="D222" i="5"/>
  <c r="E222" i="5" s="1"/>
  <c r="D220" i="5"/>
  <c r="E220" i="5" s="1"/>
  <c r="D219" i="5"/>
  <c r="E219" i="5" s="1"/>
  <c r="D218" i="5"/>
  <c r="E218" i="5" s="1"/>
  <c r="D217" i="5"/>
  <c r="E217" i="5" s="1"/>
  <c r="D216" i="5"/>
  <c r="E216" i="5" s="1"/>
  <c r="D215" i="5"/>
  <c r="E215" i="5" s="1"/>
  <c r="D214" i="5"/>
  <c r="E214" i="5" s="1"/>
  <c r="D213" i="5"/>
  <c r="E213" i="5" s="1"/>
  <c r="D212" i="5"/>
  <c r="E212" i="5" s="1"/>
  <c r="D199" i="5"/>
  <c r="E199" i="5" s="1"/>
  <c r="D198" i="5"/>
  <c r="E198" i="5" s="1"/>
  <c r="D197" i="5"/>
  <c r="E197" i="5" s="1"/>
  <c r="D196" i="5"/>
  <c r="E196" i="5" s="1"/>
  <c r="D195" i="5"/>
  <c r="E195" i="5" s="1"/>
  <c r="D194" i="5"/>
  <c r="E194" i="5" s="1"/>
  <c r="D193" i="5"/>
  <c r="E193" i="5" s="1"/>
  <c r="D192" i="5"/>
  <c r="E192" i="5" s="1"/>
  <c r="D191" i="5"/>
  <c r="E191" i="5" s="1"/>
  <c r="D189" i="5"/>
  <c r="E189" i="5" s="1"/>
  <c r="D188" i="5"/>
  <c r="E188" i="5" s="1"/>
  <c r="D187" i="5"/>
  <c r="E187" i="5" s="1"/>
  <c r="D186" i="5"/>
  <c r="E186" i="5" s="1"/>
  <c r="D185" i="5"/>
  <c r="E185" i="5" s="1"/>
  <c r="D184" i="5"/>
  <c r="E184" i="5" s="1"/>
  <c r="D183" i="5"/>
  <c r="E183" i="5" s="1"/>
  <c r="D182" i="5"/>
  <c r="E182" i="5" s="1"/>
  <c r="C146" i="5"/>
  <c r="B146" i="5"/>
  <c r="D146" i="5" s="1"/>
  <c r="E146" i="5" s="1"/>
  <c r="C136" i="5"/>
  <c r="B136" i="5"/>
  <c r="C126" i="5"/>
  <c r="B126" i="5"/>
  <c r="D126" i="5" s="1"/>
  <c r="E126" i="5" s="1"/>
  <c r="C115" i="5"/>
  <c r="B115" i="5"/>
  <c r="C105" i="5"/>
  <c r="B105" i="5"/>
  <c r="D105" i="5" s="1"/>
  <c r="E105" i="5" s="1"/>
  <c r="C95" i="5"/>
  <c r="B95" i="5"/>
  <c r="C85" i="5"/>
  <c r="B85" i="5"/>
  <c r="C74" i="5"/>
  <c r="B74" i="5"/>
  <c r="C64" i="5"/>
  <c r="B64" i="5"/>
  <c r="C54" i="5"/>
  <c r="B54" i="5"/>
  <c r="C44" i="5"/>
  <c r="B44" i="5"/>
  <c r="D44" i="5" s="1"/>
  <c r="E44" i="5" s="1"/>
  <c r="C33" i="5"/>
  <c r="B33" i="5"/>
  <c r="D155" i="5"/>
  <c r="E155" i="5" s="1"/>
  <c r="D154" i="5"/>
  <c r="E154" i="5" s="1"/>
  <c r="D153" i="5"/>
  <c r="E153" i="5" s="1"/>
  <c r="D152" i="5"/>
  <c r="E152" i="5" s="1"/>
  <c r="D151" i="5"/>
  <c r="E151" i="5" s="1"/>
  <c r="D150" i="5"/>
  <c r="E150" i="5" s="1"/>
  <c r="D149" i="5"/>
  <c r="E149" i="5" s="1"/>
  <c r="D148" i="5"/>
  <c r="E148" i="5" s="1"/>
  <c r="D147" i="5"/>
  <c r="E147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D83" i="5"/>
  <c r="E83" i="5" s="1"/>
  <c r="D82" i="5"/>
  <c r="E82" i="5" s="1"/>
  <c r="D81" i="5"/>
  <c r="E81" i="5" s="1"/>
  <c r="D80" i="5"/>
  <c r="E80" i="5" s="1"/>
  <c r="D79" i="5"/>
  <c r="E79" i="5" s="1"/>
  <c r="D78" i="5"/>
  <c r="E78" i="5" s="1"/>
  <c r="D77" i="5"/>
  <c r="E77" i="5" s="1"/>
  <c r="D76" i="5"/>
  <c r="E76" i="5" s="1"/>
  <c r="D75" i="5"/>
  <c r="E75" i="5" s="1"/>
  <c r="D73" i="5"/>
  <c r="E73" i="5" s="1"/>
  <c r="D72" i="5"/>
  <c r="E72" i="5" s="1"/>
  <c r="D71" i="5"/>
  <c r="E71" i="5" s="1"/>
  <c r="D70" i="5"/>
  <c r="E70" i="5" s="1"/>
  <c r="D69" i="5"/>
  <c r="E69" i="5" s="1"/>
  <c r="D68" i="5"/>
  <c r="E68" i="5" s="1"/>
  <c r="D67" i="5"/>
  <c r="E67" i="5" s="1"/>
  <c r="D66" i="5"/>
  <c r="E66" i="5" s="1"/>
  <c r="D65" i="5"/>
  <c r="E65" i="5" s="1"/>
  <c r="D63" i="5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46" i="5"/>
  <c r="E46" i="5" s="1"/>
  <c r="D45" i="5"/>
  <c r="E45" i="5" s="1"/>
  <c r="D42" i="5"/>
  <c r="E42" i="5" s="1"/>
  <c r="D41" i="5"/>
  <c r="E41" i="5" s="1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3" i="6"/>
  <c r="D2" i="6"/>
  <c r="E10" i="1"/>
  <c r="E9" i="1"/>
  <c r="E43" i="1"/>
  <c r="E42" i="1"/>
  <c r="E38" i="1"/>
  <c r="E37" i="1"/>
  <c r="E33" i="1"/>
  <c r="E32" i="1"/>
  <c r="E16" i="1"/>
  <c r="E15" i="1"/>
  <c r="D3" i="4"/>
  <c r="D2" i="4"/>
  <c r="C23" i="5"/>
  <c r="B23" i="5"/>
  <c r="C11" i="5"/>
  <c r="B11" i="5"/>
  <c r="C4" i="5"/>
  <c r="B4" i="5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6" i="5"/>
  <c r="E6" i="5" s="1"/>
  <c r="D7" i="5"/>
  <c r="E7" i="5" s="1"/>
  <c r="D8" i="5"/>
  <c r="E8" i="5" s="1"/>
  <c r="D9" i="5"/>
  <c r="E9" i="5" s="1"/>
  <c r="D10" i="5"/>
  <c r="E10" i="5" s="1"/>
  <c r="D12" i="5"/>
  <c r="E12" i="5" s="1"/>
  <c r="D5" i="5"/>
  <c r="E5" i="5" s="1"/>
  <c r="D11" i="1"/>
  <c r="C11" i="1"/>
  <c r="C5" i="1"/>
  <c r="D37" i="3"/>
  <c r="E37" i="3" s="1"/>
  <c r="D38" i="3"/>
  <c r="E38" i="3" s="1"/>
  <c r="D39" i="3"/>
  <c r="E39" i="3" s="1"/>
  <c r="D35" i="3"/>
  <c r="E35" i="3" s="1"/>
  <c r="D40" i="3"/>
  <c r="E40" i="3" s="1"/>
  <c r="D41" i="3"/>
  <c r="E41" i="3" s="1"/>
  <c r="D42" i="3"/>
  <c r="E42" i="3" s="1"/>
  <c r="D36" i="3"/>
  <c r="E36" i="3" s="1"/>
  <c r="C43" i="3"/>
  <c r="B43" i="3"/>
  <c r="C33" i="3"/>
  <c r="B33" i="3"/>
  <c r="D27" i="3"/>
  <c r="E27" i="3" s="1"/>
  <c r="D28" i="3"/>
  <c r="E28" i="3" s="1"/>
  <c r="D29" i="3"/>
  <c r="E29" i="3" s="1"/>
  <c r="D25" i="3"/>
  <c r="E25" i="3" s="1"/>
  <c r="D30" i="3"/>
  <c r="E30" i="3" s="1"/>
  <c r="D31" i="3"/>
  <c r="E31" i="3" s="1"/>
  <c r="D32" i="3"/>
  <c r="E32" i="3" s="1"/>
  <c r="D26" i="3"/>
  <c r="E26" i="3" s="1"/>
  <c r="D21" i="3"/>
  <c r="E21" i="3" s="1"/>
  <c r="D243" i="5" l="1"/>
  <c r="E243" i="5" s="1"/>
  <c r="I9" i="2"/>
  <c r="D64" i="5"/>
  <c r="E64" i="5" s="1"/>
  <c r="E11" i="1"/>
  <c r="C179" i="5"/>
  <c r="D190" i="5"/>
  <c r="B179" i="5"/>
  <c r="D180" i="5"/>
  <c r="C19" i="5"/>
  <c r="D33" i="5"/>
  <c r="E33" i="5" s="1"/>
  <c r="D54" i="5"/>
  <c r="E54" i="5" s="1"/>
  <c r="D74" i="5"/>
  <c r="E74" i="5" s="1"/>
  <c r="D95" i="5"/>
  <c r="E95" i="5" s="1"/>
  <c r="D115" i="5"/>
  <c r="E115" i="5" s="1"/>
  <c r="D136" i="5"/>
  <c r="E136" i="5" s="1"/>
  <c r="D85" i="5"/>
  <c r="E85" i="5" s="1"/>
  <c r="D23" i="5"/>
  <c r="E23" i="5" s="1"/>
  <c r="B19" i="5"/>
  <c r="C44" i="3"/>
  <c r="D43" i="3"/>
  <c r="E43" i="3" s="1"/>
  <c r="E9" i="2"/>
  <c r="G9" i="2"/>
  <c r="D274" i="5"/>
  <c r="E274" i="5" s="1"/>
  <c r="B156" i="5"/>
  <c r="C156" i="5"/>
  <c r="D11" i="5"/>
  <c r="E11" i="5" s="1"/>
  <c r="D4" i="5"/>
  <c r="B44" i="3"/>
  <c r="D33" i="3"/>
  <c r="E33" i="3" s="1"/>
  <c r="D19" i="5" l="1"/>
  <c r="E19" i="5" s="1"/>
  <c r="E242" i="5"/>
  <c r="E180" i="5"/>
  <c r="E284" i="5"/>
  <c r="E190" i="5"/>
  <c r="D179" i="5"/>
  <c r="E179" i="5" s="1"/>
  <c r="E4" i="5"/>
  <c r="D156" i="5"/>
  <c r="E156" i="5" s="1"/>
  <c r="D44" i="3"/>
  <c r="E44" i="3" s="1"/>
  <c r="D12" i="3" l="1"/>
  <c r="E12" i="3" s="1"/>
  <c r="D13" i="3"/>
  <c r="E13" i="3" s="1"/>
  <c r="D10" i="3"/>
  <c r="E10" i="3" s="1"/>
  <c r="D14" i="3"/>
  <c r="E14" i="3" s="1"/>
  <c r="D16" i="3"/>
  <c r="E16" i="3" s="1"/>
  <c r="D15" i="3"/>
  <c r="E15" i="3" s="1"/>
  <c r="D17" i="3"/>
  <c r="E17" i="3" s="1"/>
  <c r="D9" i="3"/>
  <c r="D11" i="3"/>
  <c r="E11" i="3" s="1"/>
  <c r="C6" i="3"/>
  <c r="B6" i="3"/>
  <c r="D5" i="3"/>
  <c r="E5" i="3" s="1"/>
  <c r="D4" i="3"/>
  <c r="E4" i="3" s="1"/>
  <c r="E9" i="3" l="1"/>
  <c r="D18" i="3"/>
  <c r="E18" i="3" s="1"/>
  <c r="D6" i="3"/>
  <c r="E6" i="3" s="1"/>
</calcChain>
</file>

<file path=xl/sharedStrings.xml><?xml version="1.0" encoding="utf-8"?>
<sst xmlns="http://schemas.openxmlformats.org/spreadsheetml/2006/main" count="771" uniqueCount="84">
  <si>
    <t>Full Time Cohort</t>
  </si>
  <si>
    <t xml:space="preserve"> </t>
  </si>
  <si>
    <t>Degree in 150% by Campus</t>
  </si>
  <si>
    <t>Degree in 150% by Gender</t>
  </si>
  <si>
    <t>Men</t>
  </si>
  <si>
    <t>Women</t>
  </si>
  <si>
    <t>Degree in 150% by Reporting Ethnicity</t>
  </si>
  <si>
    <t>2 or more races</t>
  </si>
  <si>
    <t>American Indian or Alaska Native</t>
  </si>
  <si>
    <t>Asian</t>
  </si>
  <si>
    <t>Black or African American</t>
  </si>
  <si>
    <t>Hispanic/Latino</t>
  </si>
  <si>
    <t>International</t>
  </si>
  <si>
    <t>Native Hawaiian or Other Pacific Islander</t>
  </si>
  <si>
    <t>Unknown</t>
  </si>
  <si>
    <t>White</t>
  </si>
  <si>
    <t>Pell Recipient</t>
  </si>
  <si>
    <t>Stafford but no Pell</t>
  </si>
  <si>
    <t>Stafford no Pell</t>
  </si>
  <si>
    <t>No Stafford No Pell</t>
  </si>
  <si>
    <t>No Stafford no Pell</t>
  </si>
  <si>
    <t>Full-Time Bachelor Degree Seeking</t>
  </si>
  <si>
    <t>4 Year Grad Pct</t>
  </si>
  <si>
    <t>Full-Time Bachelor Degree Seeking by Gender</t>
  </si>
  <si>
    <t>Full-Time Bachelor Degree Seeking by Reporting Ethnicity</t>
  </si>
  <si>
    <t>Overall - Total</t>
  </si>
  <si>
    <t>Westville</t>
  </si>
  <si>
    <t>Hammond</t>
  </si>
  <si>
    <t>Full Time, First Time Bachelor's Cohort Retention Rate</t>
  </si>
  <si>
    <t>Part-Time, First-Time Bachelor's Cohort Retention Rate</t>
  </si>
  <si>
    <t>5 Year Grad Pct</t>
  </si>
  <si>
    <t>6 Year Grad Pct</t>
  </si>
  <si>
    <t>Gender</t>
  </si>
  <si>
    <t>Full-time</t>
  </si>
  <si>
    <t>Part-time</t>
  </si>
  <si>
    <t>Total</t>
  </si>
  <si>
    <t>Race / Ethnicity</t>
  </si>
  <si>
    <t>Pell Awarded</t>
  </si>
  <si>
    <t>Pell Awarded Total</t>
  </si>
  <si>
    <t>Pell Awarded by Gender - Race / Ethnicity</t>
  </si>
  <si>
    <t>Female</t>
  </si>
  <si>
    <t>American Indian or Alaskan native</t>
  </si>
  <si>
    <t>Female Total</t>
  </si>
  <si>
    <t>Male</t>
  </si>
  <si>
    <t>Male Total</t>
  </si>
  <si>
    <t>Pell Total</t>
  </si>
  <si>
    <t>Retention Rate</t>
  </si>
  <si>
    <t>Retained</t>
  </si>
  <si>
    <t>Cohort</t>
  </si>
  <si>
    <t>Gender by Sport</t>
  </si>
  <si>
    <t>Full-Time</t>
  </si>
  <si>
    <t>Part-Time</t>
  </si>
  <si>
    <t>Men's Baseball</t>
  </si>
  <si>
    <t>Men's Golf Team</t>
  </si>
  <si>
    <t>Men's Intecoll Cross Country</t>
  </si>
  <si>
    <t>Men's Intercoll Basketball</t>
  </si>
  <si>
    <t>Men's Soccer</t>
  </si>
  <si>
    <t>Men's Tennis</t>
  </si>
  <si>
    <t>Women's Golf Team</t>
  </si>
  <si>
    <t>Women's Intecoll Cross Country</t>
  </si>
  <si>
    <t>Women's Intrcoll Basketball</t>
  </si>
  <si>
    <t>Women's Soccer</t>
  </si>
  <si>
    <t>Women's Softball</t>
  </si>
  <si>
    <t>Women's Tennis</t>
  </si>
  <si>
    <t>Women's Volleyball</t>
  </si>
  <si>
    <t>Race / Ethnicity by Sport</t>
  </si>
  <si>
    <t>Grand Total</t>
  </si>
  <si>
    <t>Pell Awarded by Sport</t>
  </si>
  <si>
    <t>Pell Awarded by Gender, Race/Ethnicity and Sport</t>
  </si>
  <si>
    <t>Academic Period</t>
  </si>
  <si>
    <t>Reporting Campus</t>
  </si>
  <si>
    <t>Student Count</t>
  </si>
  <si>
    <t>Degree Count</t>
  </si>
  <si>
    <t>Pct Degree Within 150%</t>
  </si>
  <si>
    <t>Reporting Ethnicity</t>
  </si>
  <si>
    <t>Stafford no Pell Indicator</t>
  </si>
  <si>
    <t>PELL Recipient Indicator</t>
  </si>
  <si>
    <t>No Stafford no Pell Indicator</t>
  </si>
  <si>
    <t>Bach in 4 Yrs</t>
  </si>
  <si>
    <t>Bach in 5 Yrs</t>
  </si>
  <si>
    <t>Bach in 6 Yrs</t>
  </si>
  <si>
    <t>Fall 2022 Enrollment</t>
  </si>
  <si>
    <t>Fall 2021 to Fall 2022 Retention Rate</t>
  </si>
  <si>
    <t>Fall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</si>
</sst>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%"/>
    <numFmt numFmtId="165" formatCode="0.0%"/>
  </numFmts>
  <fonts count="11" x14ac:knownFonts="1">
    <font>
      <sz val="10"/>
      <color theme="1"/>
      <name val="Tahoma"/>
      <family val="2"/>
    </font>
    <font>
      <sz val="12"/>
      <color theme="1"/>
      <name val="Century Gothic"/>
      <family val="2"/>
    </font>
    <font>
      <sz val="12"/>
      <color rgb="FF454545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Tahoma"/>
      <family val="2"/>
    </font>
    <font>
      <b/>
      <sz val="12"/>
      <color theme="0"/>
      <name val="Century Gothic"/>
      <family val="2"/>
    </font>
    <font>
      <b/>
      <sz val="12"/>
      <color rgb="FF333333"/>
      <name val="Century Gothic"/>
      <family val="2"/>
    </font>
    <font>
      <sz val="12"/>
      <color theme="0"/>
      <name val="Century Gothic"/>
      <family val="2"/>
    </font>
    <font>
      <sz val="12"/>
      <color theme="1"/>
      <name val="Segoe UI"/>
      <family val="2"/>
      <charset val="1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10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10" fontId="5" fillId="4" borderId="0" xfId="1" applyNumberFormat="1" applyFont="1" applyFill="1" applyAlignment="1">
      <alignment horizontal="center"/>
    </xf>
    <xf numFmtId="10" fontId="1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4" borderId="0" xfId="0" applyFont="1" applyFill="1" applyAlignment="1">
      <alignment horizontal="left" indent="1"/>
    </xf>
    <xf numFmtId="0" fontId="3" fillId="0" borderId="0" xfId="0" applyFont="1" applyAlignment="1">
      <alignment horizontal="left"/>
    </xf>
    <xf numFmtId="10" fontId="3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0" fontId="3" fillId="0" borderId="0" xfId="1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10" fontId="5" fillId="4" borderId="0" xfId="1" applyNumberFormat="1" applyFont="1" applyFill="1" applyBorder="1" applyAlignment="1">
      <alignment horizontal="center"/>
    </xf>
    <xf numFmtId="10" fontId="3" fillId="3" borderId="0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7" fillId="4" borderId="0" xfId="0" applyFont="1" applyFill="1"/>
    <xf numFmtId="3" fontId="5" fillId="4" borderId="0" xfId="0" applyNumberFormat="1" applyFont="1" applyFill="1" applyAlignment="1">
      <alignment horizontal="center" vertical="top"/>
    </xf>
    <xf numFmtId="164" fontId="5" fillId="4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0" fontId="2" fillId="0" borderId="0" xfId="1" applyNumberFormat="1" applyFont="1" applyBorder="1" applyAlignment="1">
      <alignment horizontal="center" vertical="top"/>
    </xf>
    <xf numFmtId="10" fontId="5" fillId="4" borderId="0" xfId="0" applyNumberFormat="1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10" fillId="0" borderId="0" xfId="0" applyFont="1"/>
  </cellXfs>
  <cellStyles count="2">
    <cellStyle name="Normal" xfId="0" builtinId="0"/>
    <cellStyle name="Percent" xfId="1" builtinId="5"/>
  </cellStyles>
  <dxfs count="0"/>
  <tableStyles count="1" defaultTableStyle="TableStyleMedium9" defaultPivotStyle="PivotStyleLight16">
    <tableStyle name="Invisible" pivot="0" table="0" count="0" xr9:uid="{470664D6-75F7-422D-95CD-C41EE409D55F}"/>
  </tableStyles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00"/>
    <pageSetUpPr fitToPage="1"/>
  </sheetPr>
  <dimension ref="A1:E44"/>
  <sheetViews>
    <sheetView zoomScaleNormal="100" workbookViewId="0"/>
  </sheetViews>
  <sheetFormatPr defaultRowHeight="17.25" x14ac:dyDescent="0.3"/>
  <cols>
    <col min="1" max="1" width="51.85546875" style="34" bestFit="1" customWidth="1"/>
    <col min="2" max="2" width="10.85546875" style="7" bestFit="1" customWidth="1"/>
    <col min="3" max="3" width="11.28515625" style="7" bestFit="1" customWidth="1"/>
    <col min="4" max="4" width="7.7109375" style="7" bestFit="1" customWidth="1"/>
    <col min="5" max="5" width="10.85546875" style="7" bestFit="1" customWidth="1"/>
    <col min="6" max="16384" width="9.140625" style="1"/>
  </cols>
  <sheetData>
    <row r="1" spans="1:5" x14ac:dyDescent="0.3">
      <c r="A1" s="17" t="s">
        <v>81</v>
      </c>
    </row>
    <row r="2" spans="1:5" x14ac:dyDescent="0.3">
      <c r="A2" s="17"/>
    </row>
    <row r="3" spans="1:5" x14ac:dyDescent="0.3">
      <c r="A3" s="25" t="s">
        <v>32</v>
      </c>
      <c r="B3" s="8" t="s">
        <v>33</v>
      </c>
      <c r="C3" s="8" t="s">
        <v>34</v>
      </c>
      <c r="D3" s="8" t="s">
        <v>35</v>
      </c>
      <c r="E3" s="8" t="s">
        <v>33</v>
      </c>
    </row>
    <row r="4" spans="1:5" x14ac:dyDescent="0.3">
      <c r="A4" s="4" t="s">
        <v>5</v>
      </c>
      <c r="B4" s="7">
        <v>2539</v>
      </c>
      <c r="C4" s="7">
        <v>2462</v>
      </c>
      <c r="D4" s="7">
        <f>SUM(B4:C4)</f>
        <v>5001</v>
      </c>
      <c r="E4" s="23">
        <f>IFERROR((B4/D4),"-")</f>
        <v>0.50769846030793842</v>
      </c>
    </row>
    <row r="5" spans="1:5" x14ac:dyDescent="0.3">
      <c r="A5" s="4" t="s">
        <v>4</v>
      </c>
      <c r="B5" s="7">
        <v>2452</v>
      </c>
      <c r="C5" s="7">
        <v>1458</v>
      </c>
      <c r="D5" s="7">
        <f>SUM(B5:C5)</f>
        <v>3910</v>
      </c>
      <c r="E5" s="23">
        <f>IFERROR((B5/D5),"-")</f>
        <v>0.62710997442455241</v>
      </c>
    </row>
    <row r="6" spans="1:5" x14ac:dyDescent="0.3">
      <c r="A6" s="9" t="s">
        <v>35</v>
      </c>
      <c r="B6" s="10">
        <f>SUM(B4:B5)</f>
        <v>4991</v>
      </c>
      <c r="C6" s="10">
        <f>SUM(C4:C5)</f>
        <v>3920</v>
      </c>
      <c r="D6" s="10">
        <f>SUM(D4:D5)</f>
        <v>8911</v>
      </c>
      <c r="E6" s="26">
        <f>IFERROR((B6/D6),"-")</f>
        <v>0.56009426551453256</v>
      </c>
    </row>
    <row r="8" spans="1:5" x14ac:dyDescent="0.3">
      <c r="A8" s="25" t="s">
        <v>36</v>
      </c>
      <c r="B8" s="8" t="s">
        <v>33</v>
      </c>
      <c r="C8" s="8" t="s">
        <v>34</v>
      </c>
      <c r="D8" s="8" t="s">
        <v>35</v>
      </c>
      <c r="E8" s="8" t="s">
        <v>33</v>
      </c>
    </row>
    <row r="9" spans="1:5" x14ac:dyDescent="0.3">
      <c r="A9" s="4" t="s">
        <v>12</v>
      </c>
      <c r="B9" s="7">
        <v>297</v>
      </c>
      <c r="C9" s="7">
        <v>44</v>
      </c>
      <c r="D9" s="7">
        <f>SUM(B9:C9)</f>
        <v>341</v>
      </c>
      <c r="E9" s="23">
        <f>IFERROR((B9/D9),"-")</f>
        <v>0.87096774193548387</v>
      </c>
    </row>
    <row r="10" spans="1:5" x14ac:dyDescent="0.3">
      <c r="A10" s="4" t="s">
        <v>11</v>
      </c>
      <c r="B10" s="7">
        <v>1241</v>
      </c>
      <c r="C10" s="7">
        <v>851</v>
      </c>
      <c r="D10" s="7">
        <f>SUM(B10:C10)</f>
        <v>2092</v>
      </c>
      <c r="E10" s="23">
        <f>IFERROR((B10/D10),"-")</f>
        <v>0.5932122370936902</v>
      </c>
    </row>
    <row r="11" spans="1:5" x14ac:dyDescent="0.3">
      <c r="A11" s="4" t="s">
        <v>8</v>
      </c>
      <c r="B11" s="7">
        <v>6</v>
      </c>
      <c r="C11" s="7">
        <v>4</v>
      </c>
      <c r="D11" s="7">
        <f>SUM(B11:C11)</f>
        <v>10</v>
      </c>
      <c r="E11" s="23">
        <f t="shared" ref="E11:E18" si="0">IFERROR((B11/D11),"-")</f>
        <v>0.6</v>
      </c>
    </row>
    <row r="12" spans="1:5" x14ac:dyDescent="0.3">
      <c r="A12" s="4" t="s">
        <v>9</v>
      </c>
      <c r="B12" s="7">
        <v>139</v>
      </c>
      <c r="C12" s="7">
        <v>166</v>
      </c>
      <c r="D12" s="7">
        <f t="shared" ref="D12:D17" si="1">SUM(B12:C12)</f>
        <v>305</v>
      </c>
      <c r="E12" s="23">
        <f t="shared" si="0"/>
        <v>0.45573770491803278</v>
      </c>
    </row>
    <row r="13" spans="1:5" x14ac:dyDescent="0.3">
      <c r="A13" s="4" t="s">
        <v>10</v>
      </c>
      <c r="B13" s="7">
        <v>506</v>
      </c>
      <c r="C13" s="7">
        <v>319</v>
      </c>
      <c r="D13" s="7">
        <f t="shared" si="1"/>
        <v>825</v>
      </c>
      <c r="E13" s="23">
        <f t="shared" si="0"/>
        <v>0.61333333333333329</v>
      </c>
    </row>
    <row r="14" spans="1:5" x14ac:dyDescent="0.3">
      <c r="A14" s="4" t="s">
        <v>13</v>
      </c>
      <c r="B14" s="7">
        <v>4</v>
      </c>
      <c r="C14" s="7">
        <v>5</v>
      </c>
      <c r="D14" s="7">
        <f t="shared" si="1"/>
        <v>9</v>
      </c>
      <c r="E14" s="23">
        <f t="shared" si="0"/>
        <v>0.44444444444444442</v>
      </c>
    </row>
    <row r="15" spans="1:5" x14ac:dyDescent="0.3">
      <c r="A15" s="4" t="s">
        <v>15</v>
      </c>
      <c r="B15" s="7">
        <v>2569</v>
      </c>
      <c r="C15" s="7">
        <v>2367</v>
      </c>
      <c r="D15" s="7">
        <f t="shared" si="1"/>
        <v>4936</v>
      </c>
      <c r="E15" s="23">
        <f t="shared" si="0"/>
        <v>0.52046191247974072</v>
      </c>
    </row>
    <row r="16" spans="1:5" x14ac:dyDescent="0.3">
      <c r="A16" s="4" t="s">
        <v>7</v>
      </c>
      <c r="B16" s="7">
        <v>172</v>
      </c>
      <c r="C16" s="7">
        <v>124</v>
      </c>
      <c r="D16" s="7">
        <f>SUM(B16:C16)</f>
        <v>296</v>
      </c>
      <c r="E16" s="23">
        <f>IFERROR((B16/D16),"-")</f>
        <v>0.58108108108108103</v>
      </c>
    </row>
    <row r="17" spans="1:5" x14ac:dyDescent="0.3">
      <c r="A17" s="4" t="s">
        <v>14</v>
      </c>
      <c r="B17" s="7">
        <v>57</v>
      </c>
      <c r="C17" s="7">
        <v>40</v>
      </c>
      <c r="D17" s="7">
        <f t="shared" si="1"/>
        <v>97</v>
      </c>
      <c r="E17" s="23">
        <f t="shared" si="0"/>
        <v>0.58762886597938147</v>
      </c>
    </row>
    <row r="18" spans="1:5" x14ac:dyDescent="0.3">
      <c r="A18" s="9" t="s">
        <v>35</v>
      </c>
      <c r="B18" s="10">
        <f>SUM(B9:B17)</f>
        <v>4991</v>
      </c>
      <c r="C18" s="10">
        <f>SUM(C9:C17)</f>
        <v>3920</v>
      </c>
      <c r="D18" s="10">
        <f>SUM(D9:D17)</f>
        <v>8911</v>
      </c>
      <c r="E18" s="26">
        <f t="shared" si="0"/>
        <v>0.56009426551453256</v>
      </c>
    </row>
    <row r="20" spans="1:5" x14ac:dyDescent="0.3">
      <c r="A20" s="44" t="s">
        <v>37</v>
      </c>
      <c r="B20" s="24" t="s">
        <v>33</v>
      </c>
      <c r="C20" s="24" t="s">
        <v>34</v>
      </c>
      <c r="D20" s="24" t="s">
        <v>35</v>
      </c>
      <c r="E20" s="24" t="s">
        <v>33</v>
      </c>
    </row>
    <row r="21" spans="1:5" x14ac:dyDescent="0.3">
      <c r="A21" s="17" t="s">
        <v>38</v>
      </c>
      <c r="B21" s="7">
        <v>1827</v>
      </c>
      <c r="C21" s="7">
        <v>355</v>
      </c>
      <c r="D21" s="13">
        <f>SUM(B21:C21)</f>
        <v>2182</v>
      </c>
      <c r="E21" s="23">
        <f>IFERROR((B21/D21),"-")</f>
        <v>0.83730522456461964</v>
      </c>
    </row>
    <row r="23" spans="1:5" x14ac:dyDescent="0.3">
      <c r="A23" s="25" t="s">
        <v>39</v>
      </c>
      <c r="B23" s="8" t="s">
        <v>33</v>
      </c>
      <c r="C23" s="8" t="s">
        <v>34</v>
      </c>
      <c r="D23" s="8" t="s">
        <v>35</v>
      </c>
      <c r="E23" s="8" t="s">
        <v>33</v>
      </c>
    </row>
    <row r="24" spans="1:5" x14ac:dyDescent="0.3">
      <c r="A24" s="17" t="s">
        <v>40</v>
      </c>
      <c r="B24" s="13"/>
      <c r="C24" s="13"/>
      <c r="D24" s="13"/>
      <c r="E24" s="13"/>
    </row>
    <row r="25" spans="1:5" x14ac:dyDescent="0.3">
      <c r="A25" s="6" t="s">
        <v>11</v>
      </c>
      <c r="B25" s="7">
        <v>344</v>
      </c>
      <c r="C25" s="7">
        <v>68</v>
      </c>
      <c r="D25" s="7">
        <f>SUM(B25:C25)</f>
        <v>412</v>
      </c>
      <c r="E25" s="23">
        <f>IFERROR((B25/D25),"-")</f>
        <v>0.83495145631067957</v>
      </c>
    </row>
    <row r="26" spans="1:5" x14ac:dyDescent="0.3">
      <c r="A26" s="6" t="s">
        <v>41</v>
      </c>
      <c r="B26" s="7">
        <v>1</v>
      </c>
      <c r="C26" s="7">
        <v>1</v>
      </c>
      <c r="D26" s="7">
        <f>SUM(B26:C26)</f>
        <v>2</v>
      </c>
      <c r="E26" s="23">
        <f>IFERROR((B26/D26),"-")</f>
        <v>0.5</v>
      </c>
    </row>
    <row r="27" spans="1:5" x14ac:dyDescent="0.3">
      <c r="A27" s="6" t="s">
        <v>9</v>
      </c>
      <c r="B27" s="7">
        <v>16</v>
      </c>
      <c r="C27" s="7">
        <v>8</v>
      </c>
      <c r="D27" s="7">
        <f t="shared" ref="D27:D32" si="2">SUM(B27:C27)</f>
        <v>24</v>
      </c>
      <c r="E27" s="23">
        <f t="shared" ref="E27:E33" si="3">IFERROR((B27/D27),"-")</f>
        <v>0.66666666666666663</v>
      </c>
    </row>
    <row r="28" spans="1:5" x14ac:dyDescent="0.3">
      <c r="A28" s="6" t="s">
        <v>10</v>
      </c>
      <c r="B28" s="7">
        <v>212</v>
      </c>
      <c r="C28" s="7">
        <v>51</v>
      </c>
      <c r="D28" s="7">
        <f t="shared" si="2"/>
        <v>263</v>
      </c>
      <c r="E28" s="23">
        <f t="shared" si="3"/>
        <v>0.80608365019011408</v>
      </c>
    </row>
    <row r="29" spans="1:5" x14ac:dyDescent="0.3">
      <c r="A29" s="6" t="s">
        <v>13</v>
      </c>
      <c r="B29" s="7">
        <v>2</v>
      </c>
      <c r="C29" s="7">
        <v>1</v>
      </c>
      <c r="D29" s="7">
        <f t="shared" si="2"/>
        <v>3</v>
      </c>
      <c r="E29" s="23">
        <f t="shared" si="3"/>
        <v>0.66666666666666663</v>
      </c>
    </row>
    <row r="30" spans="1:5" x14ac:dyDescent="0.3">
      <c r="A30" s="6" t="s">
        <v>15</v>
      </c>
      <c r="B30" s="7">
        <v>431</v>
      </c>
      <c r="C30" s="7">
        <v>115</v>
      </c>
      <c r="D30" s="7">
        <f t="shared" si="2"/>
        <v>546</v>
      </c>
      <c r="E30" s="23">
        <f t="shared" si="3"/>
        <v>0.78937728937728935</v>
      </c>
    </row>
    <row r="31" spans="1:5" x14ac:dyDescent="0.3">
      <c r="A31" s="6" t="s">
        <v>7</v>
      </c>
      <c r="B31" s="7">
        <v>51</v>
      </c>
      <c r="C31" s="7">
        <v>11</v>
      </c>
      <c r="D31" s="7">
        <f t="shared" si="2"/>
        <v>62</v>
      </c>
      <c r="E31" s="23">
        <f t="shared" si="3"/>
        <v>0.82258064516129037</v>
      </c>
    </row>
    <row r="32" spans="1:5" x14ac:dyDescent="0.3">
      <c r="A32" s="6" t="s">
        <v>14</v>
      </c>
      <c r="B32" s="7">
        <v>9</v>
      </c>
      <c r="C32" s="7">
        <v>2</v>
      </c>
      <c r="D32" s="7">
        <f t="shared" si="2"/>
        <v>11</v>
      </c>
      <c r="E32" s="23">
        <f t="shared" si="3"/>
        <v>0.81818181818181823</v>
      </c>
    </row>
    <row r="33" spans="1:5" x14ac:dyDescent="0.3">
      <c r="A33" s="9" t="s">
        <v>42</v>
      </c>
      <c r="B33" s="10">
        <f>SUM(B25:B32)</f>
        <v>1066</v>
      </c>
      <c r="C33" s="10">
        <f>SUM(C25:C32)</f>
        <v>257</v>
      </c>
      <c r="D33" s="10">
        <f>SUM(D25:D32)</f>
        <v>1323</v>
      </c>
      <c r="E33" s="26">
        <f t="shared" si="3"/>
        <v>0.80574452003023433</v>
      </c>
    </row>
    <row r="34" spans="1:5" x14ac:dyDescent="0.3">
      <c r="A34" s="17" t="s">
        <v>43</v>
      </c>
      <c r="B34" s="13"/>
      <c r="C34" s="13"/>
      <c r="D34" s="13"/>
      <c r="E34" s="13"/>
    </row>
    <row r="35" spans="1:5" x14ac:dyDescent="0.3">
      <c r="A35" s="6" t="s">
        <v>11</v>
      </c>
      <c r="B35" s="7">
        <v>279</v>
      </c>
      <c r="C35" s="7">
        <v>32</v>
      </c>
      <c r="D35" s="7">
        <f>SUM(B35:C35)</f>
        <v>311</v>
      </c>
      <c r="E35" s="23">
        <f>IFERROR((B35/D35),"-")</f>
        <v>0.89710610932475887</v>
      </c>
    </row>
    <row r="36" spans="1:5" x14ac:dyDescent="0.3">
      <c r="A36" s="6" t="s">
        <v>41</v>
      </c>
      <c r="B36" s="7">
        <v>1</v>
      </c>
      <c r="C36" s="7">
        <v>1</v>
      </c>
      <c r="D36" s="7">
        <f>SUM(B36:C36)</f>
        <v>2</v>
      </c>
      <c r="E36" s="23">
        <f>IFERROR((B36/D36),"-")</f>
        <v>0.5</v>
      </c>
    </row>
    <row r="37" spans="1:5" x14ac:dyDescent="0.3">
      <c r="A37" s="6" t="s">
        <v>9</v>
      </c>
      <c r="B37" s="7">
        <v>32</v>
      </c>
      <c r="C37" s="7">
        <v>4</v>
      </c>
      <c r="D37" s="7">
        <f t="shared" ref="D37:D42" si="4">SUM(B37:C37)</f>
        <v>36</v>
      </c>
      <c r="E37" s="23">
        <f t="shared" ref="E37:E44" si="5">IFERROR((B37/D37),"-")</f>
        <v>0.88888888888888884</v>
      </c>
    </row>
    <row r="38" spans="1:5" x14ac:dyDescent="0.3">
      <c r="A38" s="6" t="s">
        <v>10</v>
      </c>
      <c r="B38" s="7">
        <v>108</v>
      </c>
      <c r="C38" s="7">
        <v>11</v>
      </c>
      <c r="D38" s="7">
        <f t="shared" si="4"/>
        <v>119</v>
      </c>
      <c r="E38" s="23">
        <f t="shared" si="5"/>
        <v>0.90756302521008403</v>
      </c>
    </row>
    <row r="39" spans="1:5" x14ac:dyDescent="0.3">
      <c r="A39" s="6" t="s">
        <v>13</v>
      </c>
      <c r="B39" s="7">
        <v>1</v>
      </c>
      <c r="D39" s="7">
        <f t="shared" si="4"/>
        <v>1</v>
      </c>
      <c r="E39" s="23">
        <f t="shared" si="5"/>
        <v>1</v>
      </c>
    </row>
    <row r="40" spans="1:5" x14ac:dyDescent="0.3">
      <c r="A40" s="6" t="s">
        <v>15</v>
      </c>
      <c r="B40" s="7">
        <v>303</v>
      </c>
      <c r="C40" s="7">
        <v>47</v>
      </c>
      <c r="D40" s="7">
        <f t="shared" si="4"/>
        <v>350</v>
      </c>
      <c r="E40" s="23">
        <f t="shared" si="5"/>
        <v>0.86571428571428577</v>
      </c>
    </row>
    <row r="41" spans="1:5" x14ac:dyDescent="0.3">
      <c r="A41" s="6" t="s">
        <v>7</v>
      </c>
      <c r="B41" s="7">
        <v>30</v>
      </c>
      <c r="C41" s="7">
        <v>2</v>
      </c>
      <c r="D41" s="7">
        <f t="shared" si="4"/>
        <v>32</v>
      </c>
      <c r="E41" s="23">
        <f t="shared" si="5"/>
        <v>0.9375</v>
      </c>
    </row>
    <row r="42" spans="1:5" x14ac:dyDescent="0.3">
      <c r="A42" s="6" t="s">
        <v>14</v>
      </c>
      <c r="B42" s="7">
        <v>7</v>
      </c>
      <c r="C42" s="7">
        <v>1</v>
      </c>
      <c r="D42" s="7">
        <f t="shared" si="4"/>
        <v>8</v>
      </c>
      <c r="E42" s="23">
        <f t="shared" si="5"/>
        <v>0.875</v>
      </c>
    </row>
    <row r="43" spans="1:5" x14ac:dyDescent="0.3">
      <c r="A43" s="9" t="s">
        <v>44</v>
      </c>
      <c r="B43" s="10">
        <f>SUM(B35:B42)</f>
        <v>761</v>
      </c>
      <c r="C43" s="10">
        <f>SUM(C35:C42)</f>
        <v>98</v>
      </c>
      <c r="D43" s="10">
        <f>SUM(D35:D42)</f>
        <v>859</v>
      </c>
      <c r="E43" s="26">
        <f t="shared" si="5"/>
        <v>0.88591385331781136</v>
      </c>
    </row>
    <row r="44" spans="1:5" x14ac:dyDescent="0.3">
      <c r="A44" s="25" t="s">
        <v>45</v>
      </c>
      <c r="B44" s="8">
        <f>SUM(B43,B33)</f>
        <v>1827</v>
      </c>
      <c r="C44" s="8">
        <f>SUM(C43,C33)</f>
        <v>355</v>
      </c>
      <c r="D44" s="8">
        <f>SUM(D43,D33)</f>
        <v>2182</v>
      </c>
      <c r="E44" s="27">
        <f t="shared" si="5"/>
        <v>0.83730522456461964</v>
      </c>
    </row>
  </sheetData>
  <pageMargins left="0.7" right="0.7" top="0.75" bottom="0.75" header="0.3" footer="0.3"/>
  <pageSetup scale="88" orientation="portrait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00"/>
  </sheetPr>
  <dimension ref="A1:F14"/>
  <sheetViews>
    <sheetView zoomScaleNormal="100" workbookViewId="0"/>
  </sheetViews>
  <sheetFormatPr defaultRowHeight="12.75" x14ac:dyDescent="0.2"/>
  <cols>
    <col min="1" max="1" width="62.140625" style="43" bestFit="1" customWidth="1"/>
    <col min="2" max="2" width="8.5703125" style="19" bestFit="1" customWidth="1"/>
    <col min="3" max="3" width="11.140625" style="19" bestFit="1" customWidth="1"/>
    <col min="4" max="4" width="17" style="19" bestFit="1" customWidth="1"/>
  </cols>
  <sheetData>
    <row r="1" spans="1:6" s="1" customFormat="1" ht="17.25" x14ac:dyDescent="0.3">
      <c r="A1" s="25" t="s">
        <v>82</v>
      </c>
      <c r="B1" s="8" t="s">
        <v>48</v>
      </c>
      <c r="C1" s="8" t="s">
        <v>47</v>
      </c>
      <c r="D1" s="8" t="s">
        <v>46</v>
      </c>
      <c r="E1" s="2"/>
    </row>
    <row r="2" spans="1:6" s="1" customFormat="1" ht="17.25" x14ac:dyDescent="0.3">
      <c r="A2" s="34" t="s">
        <v>28</v>
      </c>
      <c r="B2" s="7">
        <v>1040</v>
      </c>
      <c r="C2" s="7">
        <v>665</v>
      </c>
      <c r="D2" s="23">
        <f>IFERROR((C2/B2),"-")</f>
        <v>0.63942307692307687</v>
      </c>
      <c r="E2" s="3"/>
      <c r="F2" s="5"/>
    </row>
    <row r="3" spans="1:6" s="1" customFormat="1" ht="17.25" x14ac:dyDescent="0.3">
      <c r="A3" s="34" t="s">
        <v>29</v>
      </c>
      <c r="B3" s="7">
        <v>27</v>
      </c>
      <c r="C3" s="7">
        <v>11</v>
      </c>
      <c r="D3" s="23">
        <f>IFERROR((C3/B3),"-")</f>
        <v>0.40740740740740738</v>
      </c>
      <c r="E3" s="3"/>
    </row>
    <row r="14" spans="1:6" ht="17.25" x14ac:dyDescent="0.3">
      <c r="A14" s="34"/>
    </row>
  </sheetData>
  <pageMargins left="0.53125" right="0.5" top="0.875" bottom="0.75" header="0.3" footer="0.3"/>
  <pageSetup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9900"/>
    <pageSetUpPr fitToPage="1"/>
  </sheetPr>
  <dimension ref="A1:G43"/>
  <sheetViews>
    <sheetView zoomScaleNormal="100" workbookViewId="0"/>
  </sheetViews>
  <sheetFormatPr defaultRowHeight="12.75" customHeight="1" x14ac:dyDescent="0.3"/>
  <cols>
    <col min="1" max="1" width="24" style="34" bestFit="1" customWidth="1"/>
    <col min="2" max="2" width="48.28515625" style="1" bestFit="1" customWidth="1"/>
    <col min="3" max="3" width="20.140625" style="7" bestFit="1" customWidth="1"/>
    <col min="4" max="4" width="19.42578125" style="7" bestFit="1" customWidth="1"/>
    <col min="5" max="5" width="30.5703125" style="7" bestFit="1" customWidth="1"/>
    <col min="6" max="16384" width="9.140625" style="1"/>
  </cols>
  <sheetData>
    <row r="1" spans="1:5" ht="17.25" x14ac:dyDescent="0.3">
      <c r="A1" s="39" t="s">
        <v>0</v>
      </c>
      <c r="B1" s="2"/>
      <c r="C1" s="13"/>
      <c r="D1" s="13"/>
      <c r="E1" s="13"/>
    </row>
    <row r="2" spans="1:5" ht="17.25" x14ac:dyDescent="0.3">
      <c r="A2" s="40" t="s">
        <v>69</v>
      </c>
      <c r="B2" s="28" t="s">
        <v>70</v>
      </c>
      <c r="C2" s="28" t="s">
        <v>71</v>
      </c>
    </row>
    <row r="3" spans="1:5" ht="17.25" x14ac:dyDescent="0.3">
      <c r="A3" s="33" t="s">
        <v>83</v>
      </c>
      <c r="B3" s="33" t="s">
        <v>26</v>
      </c>
      <c r="C3" s="7">
        <v>378</v>
      </c>
    </row>
    <row r="4" spans="1:5" ht="17.25" x14ac:dyDescent="0.3">
      <c r="A4" s="33" t="s">
        <v>83</v>
      </c>
      <c r="B4" s="33" t="s">
        <v>27</v>
      </c>
      <c r="C4" s="7">
        <v>826</v>
      </c>
    </row>
    <row r="5" spans="1:5" ht="17.25" x14ac:dyDescent="0.3">
      <c r="A5" s="42" t="s">
        <v>25</v>
      </c>
      <c r="B5" s="30"/>
      <c r="C5" s="31">
        <f>SUM(C3:C4)</f>
        <v>1204</v>
      </c>
    </row>
    <row r="6" spans="1:5" ht="17.25" x14ac:dyDescent="0.3">
      <c r="A6" s="41" t="s">
        <v>1</v>
      </c>
    </row>
    <row r="7" spans="1:5" ht="17.25" x14ac:dyDescent="0.3">
      <c r="A7" s="39" t="s">
        <v>2</v>
      </c>
      <c r="B7" s="2"/>
      <c r="C7" s="13"/>
      <c r="D7" s="13"/>
      <c r="E7" s="13"/>
    </row>
    <row r="8" spans="1:5" ht="17.25" x14ac:dyDescent="0.3">
      <c r="A8" s="40" t="s">
        <v>69</v>
      </c>
      <c r="B8" s="28" t="s">
        <v>70</v>
      </c>
      <c r="C8" s="28" t="s">
        <v>71</v>
      </c>
      <c r="D8" s="29" t="s">
        <v>72</v>
      </c>
      <c r="E8" s="29" t="s">
        <v>73</v>
      </c>
    </row>
    <row r="9" spans="1:5" ht="17.25" x14ac:dyDescent="0.3">
      <c r="A9" s="33" t="s">
        <v>83</v>
      </c>
      <c r="B9" s="33" t="s">
        <v>26</v>
      </c>
      <c r="C9" s="7">
        <v>378</v>
      </c>
      <c r="D9" s="7">
        <v>145</v>
      </c>
      <c r="E9" s="21">
        <f>IFERROR((D9/C9),"-")</f>
        <v>0.3835978835978836</v>
      </c>
    </row>
    <row r="10" spans="1:5" ht="17.25" x14ac:dyDescent="0.3">
      <c r="A10" s="33" t="s">
        <v>83</v>
      </c>
      <c r="B10" s="33" t="s">
        <v>27</v>
      </c>
      <c r="C10" s="7">
        <v>826</v>
      </c>
      <c r="D10" s="7">
        <v>389</v>
      </c>
      <c r="E10" s="21">
        <f>IFERROR((D10/C10),"-")</f>
        <v>0.47094430992736075</v>
      </c>
    </row>
    <row r="11" spans="1:5" ht="17.25" x14ac:dyDescent="0.3">
      <c r="A11" s="42" t="s">
        <v>25</v>
      </c>
      <c r="B11" s="30"/>
      <c r="C11" s="31">
        <f>SUM(C9:C10)</f>
        <v>1204</v>
      </c>
      <c r="D11" s="31">
        <f>SUM(D9:D10)</f>
        <v>534</v>
      </c>
      <c r="E11" s="32">
        <f>IFERROR((D11/C11),"-")</f>
        <v>0.4435215946843854</v>
      </c>
    </row>
    <row r="12" spans="1:5" ht="17.25" x14ac:dyDescent="0.3">
      <c r="A12" s="41" t="s">
        <v>1</v>
      </c>
    </row>
    <row r="13" spans="1:5" ht="17.25" x14ac:dyDescent="0.3">
      <c r="A13" s="39" t="s">
        <v>3</v>
      </c>
      <c r="B13" s="2"/>
      <c r="C13" s="13"/>
      <c r="D13" s="13"/>
      <c r="E13" s="13"/>
    </row>
    <row r="14" spans="1:5" ht="17.25" x14ac:dyDescent="0.3">
      <c r="A14" s="40" t="s">
        <v>69</v>
      </c>
      <c r="B14" s="28" t="s">
        <v>32</v>
      </c>
      <c r="C14" s="28" t="s">
        <v>71</v>
      </c>
      <c r="D14" s="29" t="s">
        <v>72</v>
      </c>
      <c r="E14" s="29" t="s">
        <v>73</v>
      </c>
    </row>
    <row r="15" spans="1:5" ht="17.25" x14ac:dyDescent="0.3">
      <c r="A15" s="33" t="s">
        <v>83</v>
      </c>
      <c r="B15" s="33" t="s">
        <v>4</v>
      </c>
      <c r="C15" s="7">
        <v>619</v>
      </c>
      <c r="D15" s="7">
        <v>274</v>
      </c>
      <c r="E15" s="21">
        <f>IFERROR((D15/C15),"-")</f>
        <v>0.44264943457189015</v>
      </c>
    </row>
    <row r="16" spans="1:5" ht="17.25" x14ac:dyDescent="0.3">
      <c r="A16" s="33" t="s">
        <v>83</v>
      </c>
      <c r="B16" s="33" t="s">
        <v>5</v>
      </c>
      <c r="C16" s="7">
        <v>585</v>
      </c>
      <c r="D16" s="7">
        <v>260</v>
      </c>
      <c r="E16" s="21">
        <f>IFERROR((D16/C16),"-")</f>
        <v>0.44444444444444442</v>
      </c>
    </row>
    <row r="17" spans="1:7" ht="17.25" x14ac:dyDescent="0.3">
      <c r="A17" s="41" t="s">
        <v>1</v>
      </c>
    </row>
    <row r="18" spans="1:7" ht="17.25" x14ac:dyDescent="0.3">
      <c r="A18" s="39" t="s">
        <v>6</v>
      </c>
      <c r="B18" s="2"/>
      <c r="C18" s="13"/>
      <c r="D18" s="13"/>
      <c r="E18" s="13"/>
    </row>
    <row r="19" spans="1:7" ht="17.25" x14ac:dyDescent="0.3">
      <c r="A19" s="40" t="s">
        <v>69</v>
      </c>
      <c r="B19" s="28" t="s">
        <v>74</v>
      </c>
      <c r="C19" s="28" t="s">
        <v>71</v>
      </c>
      <c r="D19" s="29" t="s">
        <v>72</v>
      </c>
      <c r="E19" s="29" t="s">
        <v>73</v>
      </c>
    </row>
    <row r="20" spans="1:7" ht="17.25" x14ac:dyDescent="0.3">
      <c r="A20" s="33" t="s">
        <v>83</v>
      </c>
      <c r="B20" s="33" t="s">
        <v>12</v>
      </c>
      <c r="C20" s="20">
        <v>35</v>
      </c>
      <c r="D20" s="20">
        <v>20</v>
      </c>
      <c r="E20" s="21">
        <f>IFERROR((D20/C20),"-")</f>
        <v>0.5714285714285714</v>
      </c>
      <c r="G20"/>
    </row>
    <row r="21" spans="1:7" ht="17.25" x14ac:dyDescent="0.3">
      <c r="A21" s="33" t="s">
        <v>83</v>
      </c>
      <c r="B21" s="33" t="s">
        <v>11</v>
      </c>
      <c r="C21" s="20">
        <v>276</v>
      </c>
      <c r="D21" s="20">
        <v>115</v>
      </c>
      <c r="E21" s="21">
        <f t="shared" ref="E21:E28" si="0">IFERROR((D21/C21),"-")</f>
        <v>0.41666666666666669</v>
      </c>
      <c r="G21"/>
    </row>
    <row r="22" spans="1:7" ht="17.25" x14ac:dyDescent="0.3">
      <c r="A22" s="33" t="s">
        <v>83</v>
      </c>
      <c r="B22" s="33" t="s">
        <v>8</v>
      </c>
      <c r="C22" s="20">
        <v>4</v>
      </c>
      <c r="D22" s="20">
        <v>1</v>
      </c>
      <c r="E22" s="21">
        <f t="shared" si="0"/>
        <v>0.25</v>
      </c>
      <c r="G22"/>
    </row>
    <row r="23" spans="1:7" ht="17.25" x14ac:dyDescent="0.3">
      <c r="A23" s="33" t="s">
        <v>83</v>
      </c>
      <c r="B23" s="33" t="s">
        <v>9</v>
      </c>
      <c r="C23" s="20">
        <v>19</v>
      </c>
      <c r="D23" s="20">
        <v>11</v>
      </c>
      <c r="E23" s="21">
        <f t="shared" si="0"/>
        <v>0.57894736842105265</v>
      </c>
      <c r="G23"/>
    </row>
    <row r="24" spans="1:7" ht="17.25" x14ac:dyDescent="0.3">
      <c r="A24" s="33" t="s">
        <v>83</v>
      </c>
      <c r="B24" s="33" t="s">
        <v>10</v>
      </c>
      <c r="C24" s="20">
        <v>106</v>
      </c>
      <c r="D24" s="20">
        <v>31</v>
      </c>
      <c r="E24" s="21">
        <f t="shared" si="0"/>
        <v>0.29245283018867924</v>
      </c>
      <c r="G24"/>
    </row>
    <row r="25" spans="1:7" ht="17.25" x14ac:dyDescent="0.3">
      <c r="A25" s="33" t="s">
        <v>83</v>
      </c>
      <c r="B25" s="33" t="s">
        <v>13</v>
      </c>
      <c r="E25" s="21" t="str">
        <f t="shared" si="0"/>
        <v>-</v>
      </c>
      <c r="G25"/>
    </row>
    <row r="26" spans="1:7" ht="17.25" x14ac:dyDescent="0.3">
      <c r="A26" s="33" t="s">
        <v>83</v>
      </c>
      <c r="B26" s="33" t="s">
        <v>15</v>
      </c>
      <c r="C26" s="7">
        <v>704</v>
      </c>
      <c r="D26" s="20">
        <v>332</v>
      </c>
      <c r="E26" s="21">
        <f t="shared" si="0"/>
        <v>0.47159090909090912</v>
      </c>
      <c r="G26"/>
    </row>
    <row r="27" spans="1:7" ht="17.25" x14ac:dyDescent="0.3">
      <c r="A27" s="33" t="s">
        <v>83</v>
      </c>
      <c r="B27" s="33" t="s">
        <v>7</v>
      </c>
      <c r="C27" s="20">
        <v>53</v>
      </c>
      <c r="D27" s="20">
        <v>21</v>
      </c>
      <c r="E27" s="21">
        <f t="shared" si="0"/>
        <v>0.39622641509433965</v>
      </c>
      <c r="G27"/>
    </row>
    <row r="28" spans="1:7" ht="17.25" x14ac:dyDescent="0.3">
      <c r="A28" s="33" t="s">
        <v>83</v>
      </c>
      <c r="B28" s="33" t="s">
        <v>14</v>
      </c>
      <c r="C28" s="20">
        <v>7</v>
      </c>
      <c r="D28" s="20">
        <v>3</v>
      </c>
      <c r="E28" s="21">
        <f t="shared" si="0"/>
        <v>0.42857142857142855</v>
      </c>
    </row>
    <row r="29" spans="1:7" ht="17.25" x14ac:dyDescent="0.3">
      <c r="A29" s="41" t="s">
        <v>1</v>
      </c>
    </row>
    <row r="30" spans="1:7" ht="17.25" x14ac:dyDescent="0.3">
      <c r="A30" s="39" t="s">
        <v>16</v>
      </c>
      <c r="B30" s="2"/>
      <c r="C30" s="13"/>
      <c r="D30" s="13"/>
      <c r="E30" s="13"/>
    </row>
    <row r="31" spans="1:7" ht="17.25" x14ac:dyDescent="0.3">
      <c r="A31" s="40" t="s">
        <v>69</v>
      </c>
      <c r="B31" s="28" t="s">
        <v>76</v>
      </c>
      <c r="C31" s="28" t="s">
        <v>71</v>
      </c>
      <c r="D31" s="29" t="s">
        <v>72</v>
      </c>
      <c r="E31" s="29" t="s">
        <v>73</v>
      </c>
    </row>
    <row r="32" spans="1:7" ht="17.25" x14ac:dyDescent="0.3">
      <c r="A32" s="33" t="s">
        <v>83</v>
      </c>
      <c r="B32" s="33" t="s">
        <v>16</v>
      </c>
      <c r="C32" s="7">
        <v>457</v>
      </c>
      <c r="D32" s="7">
        <v>174</v>
      </c>
      <c r="E32" s="21">
        <f>IFERROR((D32/C32),"-")</f>
        <v>0.38074398249452956</v>
      </c>
    </row>
    <row r="33" spans="1:5" ht="17.25" x14ac:dyDescent="0.3">
      <c r="A33" s="33" t="s">
        <v>83</v>
      </c>
      <c r="C33" s="7">
        <v>747</v>
      </c>
      <c r="D33" s="7">
        <v>360</v>
      </c>
      <c r="E33" s="21">
        <f>IFERROR((D33/C33),"-")</f>
        <v>0.48192771084337349</v>
      </c>
    </row>
    <row r="34" spans="1:5" ht="17.25" x14ac:dyDescent="0.3">
      <c r="A34" s="41" t="s">
        <v>1</v>
      </c>
    </row>
    <row r="35" spans="1:5" ht="17.25" x14ac:dyDescent="0.3">
      <c r="A35" s="39" t="s">
        <v>17</v>
      </c>
      <c r="B35" s="2"/>
      <c r="C35" s="13"/>
      <c r="D35" s="13"/>
      <c r="E35" s="13"/>
    </row>
    <row r="36" spans="1:5" ht="17.25" x14ac:dyDescent="0.3">
      <c r="A36" s="40" t="s">
        <v>69</v>
      </c>
      <c r="B36" s="28" t="s">
        <v>75</v>
      </c>
      <c r="C36" s="28" t="s">
        <v>71</v>
      </c>
      <c r="D36" s="29" t="s">
        <v>72</v>
      </c>
      <c r="E36" s="29" t="s">
        <v>73</v>
      </c>
    </row>
    <row r="37" spans="1:5" ht="17.25" x14ac:dyDescent="0.3">
      <c r="A37" s="33" t="s">
        <v>83</v>
      </c>
      <c r="B37" s="33" t="s">
        <v>18</v>
      </c>
      <c r="C37" s="7">
        <v>331</v>
      </c>
      <c r="D37" s="7">
        <v>147</v>
      </c>
      <c r="E37" s="21">
        <f>IFERROR((D37/C37),"-")</f>
        <v>0.44410876132930516</v>
      </c>
    </row>
    <row r="38" spans="1:5" ht="17.25" x14ac:dyDescent="0.3">
      <c r="A38" s="33" t="s">
        <v>83</v>
      </c>
      <c r="C38" s="7">
        <v>873</v>
      </c>
      <c r="D38" s="7">
        <v>387</v>
      </c>
      <c r="E38" s="21">
        <f>IFERROR((D38/C38),"-")</f>
        <v>0.44329896907216493</v>
      </c>
    </row>
    <row r="39" spans="1:5" ht="17.25" x14ac:dyDescent="0.3">
      <c r="A39" s="41" t="s">
        <v>1</v>
      </c>
    </row>
    <row r="40" spans="1:5" ht="17.25" x14ac:dyDescent="0.3">
      <c r="A40" s="39" t="s">
        <v>19</v>
      </c>
      <c r="B40" s="2"/>
      <c r="C40" s="13"/>
      <c r="D40" s="13"/>
      <c r="E40" s="13"/>
    </row>
    <row r="41" spans="1:5" ht="17.25" x14ac:dyDescent="0.3">
      <c r="A41" s="40" t="s">
        <v>69</v>
      </c>
      <c r="B41" s="28" t="s">
        <v>77</v>
      </c>
      <c r="C41" s="28" t="s">
        <v>71</v>
      </c>
      <c r="D41" s="29" t="s">
        <v>72</v>
      </c>
      <c r="E41" s="29" t="s">
        <v>73</v>
      </c>
    </row>
    <row r="42" spans="1:5" ht="17.25" x14ac:dyDescent="0.3">
      <c r="A42" s="33" t="s">
        <v>83</v>
      </c>
      <c r="B42" s="33" t="s">
        <v>20</v>
      </c>
      <c r="C42" s="7">
        <v>416</v>
      </c>
      <c r="D42" s="7">
        <v>213</v>
      </c>
      <c r="E42" s="21">
        <f>IFERROR((D42/C42),"-")</f>
        <v>0.51201923076923073</v>
      </c>
    </row>
    <row r="43" spans="1:5" ht="17.25" x14ac:dyDescent="0.3">
      <c r="A43" s="33" t="s">
        <v>83</v>
      </c>
      <c r="B43" s="34"/>
      <c r="C43" s="7">
        <v>788</v>
      </c>
      <c r="D43" s="7">
        <v>321</v>
      </c>
      <c r="E43" s="21">
        <f>IFERROR((D43/C43),"-")</f>
        <v>0.40736040609137059</v>
      </c>
    </row>
  </sheetData>
  <sortState xmlns:xlrd2="http://schemas.microsoft.com/office/spreadsheetml/2017/richdata2" ref="B20:B28">
    <sortCondition ref="B20"/>
  </sortState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9900"/>
    <pageSetUpPr fitToPage="1"/>
  </sheetPr>
  <dimension ref="A1:I42"/>
  <sheetViews>
    <sheetView zoomScaleNormal="100" workbookViewId="0"/>
  </sheetViews>
  <sheetFormatPr defaultRowHeight="12.75" customHeight="1" x14ac:dyDescent="0.3"/>
  <cols>
    <col min="1" max="1" width="24" style="34" bestFit="1" customWidth="1"/>
    <col min="2" max="2" width="48.28515625" style="1" bestFit="1" customWidth="1"/>
    <col min="3" max="3" width="20.140625" style="7" bestFit="1" customWidth="1"/>
    <col min="4" max="4" width="17" style="7" bestFit="1" customWidth="1"/>
    <col min="5" max="5" width="19.42578125" style="7" bestFit="1" customWidth="1"/>
    <col min="6" max="6" width="17" style="7" bestFit="1" customWidth="1"/>
    <col min="7" max="7" width="19.42578125" style="7" bestFit="1" customWidth="1"/>
    <col min="8" max="8" width="17" style="7" bestFit="1" customWidth="1"/>
    <col min="9" max="9" width="19.42578125" style="7" bestFit="1" customWidth="1"/>
    <col min="10" max="16384" width="9.140625" style="1"/>
  </cols>
  <sheetData>
    <row r="1" spans="1:9" s="2" customFormat="1" ht="15" x14ac:dyDescent="0.2">
      <c r="A1" s="39" t="s">
        <v>0</v>
      </c>
      <c r="C1" s="13"/>
      <c r="D1" s="13"/>
      <c r="E1" s="13"/>
      <c r="F1" s="13"/>
      <c r="G1" s="13"/>
      <c r="H1" s="13"/>
      <c r="I1" s="13"/>
    </row>
    <row r="2" spans="1:9" ht="17.25" x14ac:dyDescent="0.3">
      <c r="A2" s="40" t="s">
        <v>69</v>
      </c>
      <c r="B2" s="28" t="s">
        <v>70</v>
      </c>
    </row>
    <row r="3" spans="1:9" ht="17.25" x14ac:dyDescent="0.3">
      <c r="A3" s="33" t="s">
        <v>83</v>
      </c>
      <c r="B3" s="20">
        <v>1204</v>
      </c>
    </row>
    <row r="4" spans="1:9" ht="17.25" x14ac:dyDescent="0.3">
      <c r="A4" s="41" t="s">
        <v>1</v>
      </c>
      <c r="C4" s="36"/>
      <c r="E4" s="21"/>
      <c r="F4" s="20"/>
      <c r="G4" s="37"/>
      <c r="H4" s="20"/>
      <c r="I4" s="37"/>
    </row>
    <row r="5" spans="1:9" s="2" customFormat="1" ht="15" x14ac:dyDescent="0.2">
      <c r="A5" s="39" t="s">
        <v>21</v>
      </c>
      <c r="C5" s="13"/>
      <c r="D5" s="13"/>
      <c r="E5" s="13"/>
      <c r="F5" s="13"/>
      <c r="G5" s="13"/>
      <c r="H5" s="13"/>
      <c r="I5" s="13"/>
    </row>
    <row r="6" spans="1:9" ht="17.25" x14ac:dyDescent="0.3">
      <c r="A6" s="40" t="s">
        <v>69</v>
      </c>
      <c r="B6" s="28" t="s">
        <v>70</v>
      </c>
      <c r="C6" s="28" t="s">
        <v>71</v>
      </c>
      <c r="D6" s="28" t="s">
        <v>78</v>
      </c>
      <c r="E6" s="28" t="s">
        <v>22</v>
      </c>
      <c r="F6" s="28" t="s">
        <v>79</v>
      </c>
      <c r="G6" s="28" t="s">
        <v>30</v>
      </c>
      <c r="H6" s="28" t="s">
        <v>80</v>
      </c>
      <c r="I6" s="28" t="s">
        <v>31</v>
      </c>
    </row>
    <row r="7" spans="1:9" ht="17.25" x14ac:dyDescent="0.3">
      <c r="A7" s="33" t="s">
        <v>83</v>
      </c>
      <c r="B7" s="33" t="s">
        <v>26</v>
      </c>
      <c r="C7" s="36">
        <v>377</v>
      </c>
      <c r="D7" s="7">
        <v>96</v>
      </c>
      <c r="E7" s="21">
        <f>IFERROR((D7/C7),"-")</f>
        <v>0.25464190981432361</v>
      </c>
      <c r="F7" s="20">
        <v>134</v>
      </c>
      <c r="G7" s="37">
        <f>IFERROR((F7/C7),"-")</f>
        <v>0.35543766578249336</v>
      </c>
      <c r="H7" s="20">
        <v>145</v>
      </c>
      <c r="I7" s="37">
        <f>IFERROR((H7/C7),"-")</f>
        <v>0.38461538461538464</v>
      </c>
    </row>
    <row r="8" spans="1:9" ht="17.25" x14ac:dyDescent="0.3">
      <c r="A8" s="33" t="s">
        <v>83</v>
      </c>
      <c r="B8" s="33" t="s">
        <v>27</v>
      </c>
      <c r="C8" s="36">
        <v>826</v>
      </c>
      <c r="D8" s="7">
        <v>211</v>
      </c>
      <c r="E8" s="21">
        <f>IFERROR((D8/C8),"-")</f>
        <v>0.25544794188861986</v>
      </c>
      <c r="F8" s="20">
        <v>335</v>
      </c>
      <c r="G8" s="21">
        <f>IFERROR((F8/C8),"-")</f>
        <v>0.40556900726392253</v>
      </c>
      <c r="H8" s="20">
        <v>389</v>
      </c>
      <c r="I8" s="37">
        <f>IFERROR((H8/C8),"-")</f>
        <v>0.47094430992736075</v>
      </c>
    </row>
    <row r="9" spans="1:9" ht="17.25" x14ac:dyDescent="0.3">
      <c r="A9" s="42" t="s">
        <v>25</v>
      </c>
      <c r="B9" s="30"/>
      <c r="C9" s="31">
        <f>SUM(C7:C8)</f>
        <v>1203</v>
      </c>
      <c r="D9" s="31">
        <f>SUM(D7:D8)</f>
        <v>307</v>
      </c>
      <c r="E9" s="32">
        <f>IFERROR((D9/C9),"-")</f>
        <v>0.25519534497090607</v>
      </c>
      <c r="F9" s="31">
        <f>SUM(F7:F8)</f>
        <v>469</v>
      </c>
      <c r="G9" s="38">
        <f>IFERROR((F9/C9),"-")</f>
        <v>0.38985868661679135</v>
      </c>
      <c r="H9" s="31">
        <f>SUM(H7:H8)</f>
        <v>534</v>
      </c>
      <c r="I9" s="38">
        <f>IFERROR((H9/C9),"-")</f>
        <v>0.44389027431421446</v>
      </c>
    </row>
    <row r="10" spans="1:9" ht="17.25" x14ac:dyDescent="0.3">
      <c r="A10" s="41" t="s">
        <v>1</v>
      </c>
    </row>
    <row r="11" spans="1:9" s="2" customFormat="1" ht="15" x14ac:dyDescent="0.2">
      <c r="A11" s="39" t="s">
        <v>23</v>
      </c>
      <c r="C11" s="13"/>
      <c r="D11" s="13"/>
      <c r="E11" s="13"/>
      <c r="F11" s="13"/>
      <c r="G11" s="13"/>
      <c r="H11" s="13"/>
      <c r="I11" s="13"/>
    </row>
    <row r="12" spans="1:9" ht="17.25" x14ac:dyDescent="0.3">
      <c r="A12" s="40" t="s">
        <v>69</v>
      </c>
      <c r="B12" s="28" t="s">
        <v>32</v>
      </c>
      <c r="C12" s="28" t="s">
        <v>71</v>
      </c>
      <c r="D12" s="28" t="s">
        <v>78</v>
      </c>
      <c r="E12" s="28" t="s">
        <v>22</v>
      </c>
      <c r="F12" s="28" t="s">
        <v>79</v>
      </c>
      <c r="G12" s="28" t="s">
        <v>30</v>
      </c>
      <c r="H12" s="28" t="s">
        <v>80</v>
      </c>
      <c r="I12" s="28" t="s">
        <v>31</v>
      </c>
    </row>
    <row r="13" spans="1:9" ht="17.25" x14ac:dyDescent="0.3">
      <c r="A13" s="33" t="s">
        <v>83</v>
      </c>
      <c r="B13" s="33" t="s">
        <v>4</v>
      </c>
      <c r="C13" s="36">
        <v>619</v>
      </c>
      <c r="D13" s="36">
        <v>151</v>
      </c>
      <c r="E13" s="21">
        <f>IFERROR((D13/C13),"-")</f>
        <v>0.24394184168012925</v>
      </c>
      <c r="F13" s="20">
        <v>242</v>
      </c>
      <c r="G13" s="37">
        <f>IFERROR((F13/C13),"-")</f>
        <v>0.39095315024232635</v>
      </c>
      <c r="H13" s="20">
        <v>274</v>
      </c>
      <c r="I13" s="37">
        <f>IFERROR((H13/C13),"-")</f>
        <v>0.44264943457189015</v>
      </c>
    </row>
    <row r="14" spans="1:9" ht="17.25" x14ac:dyDescent="0.3">
      <c r="A14" s="41" t="s">
        <v>83</v>
      </c>
      <c r="B14" s="33" t="s">
        <v>5</v>
      </c>
      <c r="C14" s="36">
        <v>584</v>
      </c>
      <c r="D14" s="36">
        <v>156</v>
      </c>
      <c r="E14" s="21">
        <f>IFERROR((D14/C14),"-")</f>
        <v>0.26712328767123289</v>
      </c>
      <c r="F14" s="20">
        <v>227</v>
      </c>
      <c r="G14" s="37">
        <f>IFERROR((F14/C14),"-")</f>
        <v>0.3886986301369863</v>
      </c>
      <c r="H14" s="20">
        <v>260</v>
      </c>
      <c r="I14" s="37">
        <f>IFERROR((H14/C14),"-")</f>
        <v>0.4452054794520548</v>
      </c>
    </row>
    <row r="15" spans="1:9" ht="17.25" x14ac:dyDescent="0.3">
      <c r="A15" s="41" t="s">
        <v>1</v>
      </c>
    </row>
    <row r="16" spans="1:9" s="2" customFormat="1" ht="15" x14ac:dyDescent="0.2">
      <c r="A16" s="39" t="s">
        <v>24</v>
      </c>
      <c r="C16" s="13"/>
      <c r="D16" s="13"/>
      <c r="E16" s="13"/>
      <c r="F16" s="13"/>
      <c r="G16" s="13"/>
      <c r="H16" s="13"/>
      <c r="I16" s="13"/>
    </row>
    <row r="17" spans="1:9" ht="17.25" x14ac:dyDescent="0.3">
      <c r="A17" s="40" t="s">
        <v>69</v>
      </c>
      <c r="B17" s="28" t="s">
        <v>74</v>
      </c>
      <c r="C17" s="28" t="s">
        <v>71</v>
      </c>
      <c r="D17" s="28" t="s">
        <v>78</v>
      </c>
      <c r="E17" s="28" t="s">
        <v>22</v>
      </c>
      <c r="F17" s="28" t="s">
        <v>79</v>
      </c>
      <c r="G17" s="28" t="s">
        <v>30</v>
      </c>
      <c r="H17" s="28" t="s">
        <v>80</v>
      </c>
      <c r="I17" s="28" t="s">
        <v>31</v>
      </c>
    </row>
    <row r="18" spans="1:9" ht="17.25" x14ac:dyDescent="0.3">
      <c r="A18" s="33" t="s">
        <v>83</v>
      </c>
      <c r="B18" s="33" t="s">
        <v>12</v>
      </c>
      <c r="C18" s="36">
        <v>35</v>
      </c>
      <c r="D18" s="36">
        <v>11</v>
      </c>
      <c r="E18" s="21">
        <f t="shared" ref="E18:E26" si="0">IFERROR((D18/C18),"-")</f>
        <v>0.31428571428571428</v>
      </c>
      <c r="F18" s="20">
        <v>19</v>
      </c>
      <c r="G18" s="37">
        <f t="shared" ref="G18:G26" si="1">IFERROR((F18/C18),"-")</f>
        <v>0.54285714285714282</v>
      </c>
      <c r="H18" s="20">
        <v>20</v>
      </c>
      <c r="I18" s="37">
        <f t="shared" ref="I18:I26" si="2">IFERROR((H18/C18),"-")</f>
        <v>0.5714285714285714</v>
      </c>
    </row>
    <row r="19" spans="1:9" ht="17.25" x14ac:dyDescent="0.3">
      <c r="A19" s="33" t="s">
        <v>83</v>
      </c>
      <c r="B19" s="33" t="s">
        <v>11</v>
      </c>
      <c r="C19" s="36">
        <v>275</v>
      </c>
      <c r="D19" s="36">
        <v>50</v>
      </c>
      <c r="E19" s="21">
        <f t="shared" si="0"/>
        <v>0.18181818181818182</v>
      </c>
      <c r="F19" s="20">
        <v>93</v>
      </c>
      <c r="G19" s="37">
        <f t="shared" si="1"/>
        <v>0.33818181818181819</v>
      </c>
      <c r="H19" s="20">
        <v>115</v>
      </c>
      <c r="I19" s="37">
        <f t="shared" si="2"/>
        <v>0.41818181818181815</v>
      </c>
    </row>
    <row r="20" spans="1:9" ht="17.25" x14ac:dyDescent="0.3">
      <c r="A20" s="33" t="s">
        <v>83</v>
      </c>
      <c r="B20" s="33" t="s">
        <v>8</v>
      </c>
      <c r="C20" s="36">
        <v>4</v>
      </c>
      <c r="D20" s="36">
        <v>1</v>
      </c>
      <c r="E20" s="21">
        <f t="shared" si="0"/>
        <v>0.25</v>
      </c>
      <c r="F20" s="20">
        <v>1</v>
      </c>
      <c r="G20" s="37">
        <f t="shared" si="1"/>
        <v>0.25</v>
      </c>
      <c r="H20" s="20">
        <v>1</v>
      </c>
      <c r="I20" s="37">
        <f t="shared" si="2"/>
        <v>0.25</v>
      </c>
    </row>
    <row r="21" spans="1:9" ht="17.25" x14ac:dyDescent="0.3">
      <c r="A21" s="33" t="s">
        <v>83</v>
      </c>
      <c r="B21" s="33" t="s">
        <v>9</v>
      </c>
      <c r="C21" s="36">
        <v>19</v>
      </c>
      <c r="D21" s="36">
        <v>5</v>
      </c>
      <c r="E21" s="21">
        <f t="shared" si="0"/>
        <v>0.26315789473684209</v>
      </c>
      <c r="F21" s="20">
        <v>10</v>
      </c>
      <c r="G21" s="37">
        <f t="shared" si="1"/>
        <v>0.52631578947368418</v>
      </c>
      <c r="H21" s="20">
        <v>11</v>
      </c>
      <c r="I21" s="37">
        <f t="shared" si="2"/>
        <v>0.57894736842105265</v>
      </c>
    </row>
    <row r="22" spans="1:9" ht="17.25" x14ac:dyDescent="0.3">
      <c r="A22" s="33" t="s">
        <v>83</v>
      </c>
      <c r="B22" s="33" t="s">
        <v>10</v>
      </c>
      <c r="C22" s="36">
        <v>106</v>
      </c>
      <c r="D22" s="36">
        <v>14</v>
      </c>
      <c r="E22" s="21">
        <f t="shared" si="0"/>
        <v>0.13207547169811321</v>
      </c>
      <c r="F22" s="20">
        <v>25</v>
      </c>
      <c r="G22" s="37">
        <f t="shared" si="1"/>
        <v>0.23584905660377359</v>
      </c>
      <c r="H22" s="20">
        <v>31</v>
      </c>
      <c r="I22" s="37">
        <f t="shared" si="2"/>
        <v>0.29245283018867924</v>
      </c>
    </row>
    <row r="23" spans="1:9" ht="17.25" x14ac:dyDescent="0.3">
      <c r="A23" s="33" t="s">
        <v>83</v>
      </c>
      <c r="B23" s="33" t="s">
        <v>13</v>
      </c>
      <c r="C23" s="20"/>
      <c r="D23" s="20">
        <v>0</v>
      </c>
      <c r="E23" s="21" t="str">
        <f t="shared" si="0"/>
        <v>-</v>
      </c>
      <c r="F23" s="20">
        <v>0</v>
      </c>
      <c r="G23" s="37" t="str">
        <f t="shared" si="1"/>
        <v>-</v>
      </c>
      <c r="H23" s="20">
        <v>0</v>
      </c>
      <c r="I23" s="37" t="str">
        <f t="shared" si="2"/>
        <v>-</v>
      </c>
    </row>
    <row r="24" spans="1:9" ht="17.25" x14ac:dyDescent="0.3">
      <c r="A24" s="33" t="s">
        <v>83</v>
      </c>
      <c r="B24" s="33" t="s">
        <v>15</v>
      </c>
      <c r="C24" s="36">
        <v>704</v>
      </c>
      <c r="D24" s="36">
        <v>209</v>
      </c>
      <c r="E24" s="21">
        <f t="shared" si="0"/>
        <v>0.296875</v>
      </c>
      <c r="F24" s="20">
        <v>300</v>
      </c>
      <c r="G24" s="21">
        <f t="shared" si="1"/>
        <v>0.42613636363636365</v>
      </c>
      <c r="H24" s="20">
        <v>332</v>
      </c>
      <c r="I24" s="21">
        <f t="shared" si="2"/>
        <v>0.47159090909090912</v>
      </c>
    </row>
    <row r="25" spans="1:9" ht="17.25" x14ac:dyDescent="0.3">
      <c r="A25" s="33" t="s">
        <v>83</v>
      </c>
      <c r="B25" s="33" t="s">
        <v>7</v>
      </c>
      <c r="C25" s="36">
        <v>53</v>
      </c>
      <c r="D25" s="36">
        <v>14</v>
      </c>
      <c r="E25" s="21">
        <f t="shared" si="0"/>
        <v>0.26415094339622641</v>
      </c>
      <c r="F25" s="20">
        <v>18</v>
      </c>
      <c r="G25" s="37">
        <f t="shared" si="1"/>
        <v>0.33962264150943394</v>
      </c>
      <c r="H25" s="20">
        <v>21</v>
      </c>
      <c r="I25" s="37">
        <f t="shared" si="2"/>
        <v>0.39622641509433965</v>
      </c>
    </row>
    <row r="26" spans="1:9" ht="17.25" x14ac:dyDescent="0.3">
      <c r="A26" s="33" t="s">
        <v>83</v>
      </c>
      <c r="B26" s="33" t="s">
        <v>14</v>
      </c>
      <c r="C26" s="36">
        <v>7</v>
      </c>
      <c r="D26" s="36">
        <v>3</v>
      </c>
      <c r="E26" s="21">
        <f t="shared" si="0"/>
        <v>0.42857142857142855</v>
      </c>
      <c r="F26" s="20">
        <v>3</v>
      </c>
      <c r="G26" s="37">
        <f t="shared" si="1"/>
        <v>0.42857142857142855</v>
      </c>
      <c r="H26" s="20">
        <v>3</v>
      </c>
      <c r="I26" s="37">
        <f t="shared" si="2"/>
        <v>0.42857142857142855</v>
      </c>
    </row>
    <row r="27" spans="1:9" ht="17.25" x14ac:dyDescent="0.3">
      <c r="A27" s="41" t="s">
        <v>1</v>
      </c>
    </row>
    <row r="28" spans="1:9" s="2" customFormat="1" ht="15" x14ac:dyDescent="0.2">
      <c r="A28" s="39" t="s">
        <v>16</v>
      </c>
      <c r="C28" s="13"/>
      <c r="D28" s="13"/>
      <c r="E28" s="13"/>
      <c r="F28" s="13"/>
      <c r="G28" s="13"/>
      <c r="H28" s="13"/>
      <c r="I28" s="13"/>
    </row>
    <row r="29" spans="1:9" ht="17.25" x14ac:dyDescent="0.3">
      <c r="A29" s="40" t="s">
        <v>69</v>
      </c>
      <c r="B29" s="28" t="s">
        <v>76</v>
      </c>
      <c r="C29" s="28" t="s">
        <v>71</v>
      </c>
      <c r="D29" s="28" t="s">
        <v>78</v>
      </c>
      <c r="E29" s="28" t="s">
        <v>22</v>
      </c>
      <c r="F29" s="28" t="s">
        <v>79</v>
      </c>
      <c r="G29" s="28" t="s">
        <v>30</v>
      </c>
      <c r="H29" s="28" t="s">
        <v>80</v>
      </c>
      <c r="I29" s="28" t="s">
        <v>31</v>
      </c>
    </row>
    <row r="30" spans="1:9" ht="17.25" x14ac:dyDescent="0.3">
      <c r="A30" s="33" t="s">
        <v>83</v>
      </c>
      <c r="B30" s="33" t="s">
        <v>16</v>
      </c>
      <c r="C30" s="36">
        <v>456</v>
      </c>
      <c r="D30" s="36">
        <v>93</v>
      </c>
      <c r="E30" s="21">
        <f>IFERROR((D30/C30),"-")</f>
        <v>0.20394736842105263</v>
      </c>
      <c r="F30" s="20">
        <v>146</v>
      </c>
      <c r="G30" s="37">
        <f>IFERROR((F30/C30),"-")</f>
        <v>0.32017543859649122</v>
      </c>
      <c r="H30" s="20">
        <v>174</v>
      </c>
      <c r="I30" s="37">
        <f>IFERROR((H30/C30),"-")</f>
        <v>0.38157894736842107</v>
      </c>
    </row>
    <row r="31" spans="1:9" ht="17.25" x14ac:dyDescent="0.3">
      <c r="A31" s="33" t="s">
        <v>83</v>
      </c>
      <c r="C31" s="36">
        <v>747</v>
      </c>
      <c r="D31" s="36">
        <v>214</v>
      </c>
      <c r="E31" s="21">
        <f>IFERROR((D31/C31),"-")</f>
        <v>0.28647925033467203</v>
      </c>
      <c r="F31" s="20">
        <v>323</v>
      </c>
      <c r="G31" s="37">
        <f>IFERROR((F31/C31),"-")</f>
        <v>0.4323962516733601</v>
      </c>
      <c r="H31" s="20">
        <v>360</v>
      </c>
      <c r="I31" s="37">
        <f>IFERROR((H31/C31),"-")</f>
        <v>0.48192771084337349</v>
      </c>
    </row>
    <row r="32" spans="1:9" ht="17.25" x14ac:dyDescent="0.3">
      <c r="A32" s="41" t="s">
        <v>1</v>
      </c>
    </row>
    <row r="33" spans="1:9" s="2" customFormat="1" ht="15" x14ac:dyDescent="0.2">
      <c r="A33" s="39" t="s">
        <v>17</v>
      </c>
      <c r="C33" s="13"/>
      <c r="D33" s="13"/>
      <c r="E33" s="13"/>
      <c r="F33" s="13"/>
      <c r="G33" s="13"/>
      <c r="H33" s="13"/>
      <c r="I33" s="13"/>
    </row>
    <row r="34" spans="1:9" ht="17.25" x14ac:dyDescent="0.3">
      <c r="A34" s="40" t="s">
        <v>69</v>
      </c>
      <c r="B34" s="28" t="s">
        <v>75</v>
      </c>
      <c r="C34" s="28" t="s">
        <v>71</v>
      </c>
      <c r="D34" s="28" t="s">
        <v>78</v>
      </c>
      <c r="E34" s="28" t="s">
        <v>22</v>
      </c>
      <c r="F34" s="28" t="s">
        <v>79</v>
      </c>
      <c r="G34" s="28" t="s">
        <v>30</v>
      </c>
      <c r="H34" s="28" t="s">
        <v>80</v>
      </c>
      <c r="I34" s="28" t="s">
        <v>31</v>
      </c>
    </row>
    <row r="35" spans="1:9" ht="17.25" x14ac:dyDescent="0.3">
      <c r="A35" s="33" t="s">
        <v>83</v>
      </c>
      <c r="B35" s="33" t="s">
        <v>18</v>
      </c>
      <c r="C35" s="36">
        <v>331</v>
      </c>
      <c r="D35" s="36">
        <v>72</v>
      </c>
      <c r="E35" s="21">
        <f>IFERROR((D35/C35),"-")</f>
        <v>0.2175226586102719</v>
      </c>
      <c r="F35" s="20">
        <v>127</v>
      </c>
      <c r="G35" s="37">
        <f>IFERROR((F35/C35),"-")</f>
        <v>0.38368580060422963</v>
      </c>
      <c r="H35" s="20">
        <v>147</v>
      </c>
      <c r="I35" s="37">
        <f>IFERROR((H35/C35),"-")</f>
        <v>0.44410876132930516</v>
      </c>
    </row>
    <row r="36" spans="1:9" ht="17.25" x14ac:dyDescent="0.3">
      <c r="A36" s="33" t="s">
        <v>83</v>
      </c>
      <c r="C36" s="36">
        <v>872</v>
      </c>
      <c r="D36" s="36">
        <v>235</v>
      </c>
      <c r="E36" s="21">
        <f>IFERROR((D36/C36),"-")</f>
        <v>0.26949541284403672</v>
      </c>
      <c r="F36" s="20">
        <v>342</v>
      </c>
      <c r="G36" s="37">
        <f>IFERROR((F36/C36),"-")</f>
        <v>0.3922018348623853</v>
      </c>
      <c r="H36" s="20">
        <v>387</v>
      </c>
      <c r="I36" s="37">
        <f>IFERROR((H36/C36),"-")</f>
        <v>0.44380733944954126</v>
      </c>
    </row>
    <row r="37" spans="1:9" ht="17.25" x14ac:dyDescent="0.3">
      <c r="A37" s="41" t="s">
        <v>1</v>
      </c>
    </row>
    <row r="38" spans="1:9" s="2" customFormat="1" ht="15" x14ac:dyDescent="0.2">
      <c r="A38" s="39" t="s">
        <v>19</v>
      </c>
      <c r="C38" s="13"/>
      <c r="D38" s="13"/>
      <c r="E38" s="13"/>
      <c r="F38" s="13"/>
      <c r="G38" s="13"/>
      <c r="H38" s="13"/>
      <c r="I38" s="13"/>
    </row>
    <row r="39" spans="1:9" ht="17.25" x14ac:dyDescent="0.3">
      <c r="A39" s="40" t="s">
        <v>69</v>
      </c>
      <c r="B39" s="28" t="s">
        <v>77</v>
      </c>
      <c r="C39" s="28" t="s">
        <v>71</v>
      </c>
      <c r="D39" s="28" t="s">
        <v>78</v>
      </c>
      <c r="E39" s="28" t="s">
        <v>22</v>
      </c>
      <c r="F39" s="28" t="s">
        <v>79</v>
      </c>
      <c r="G39" s="28" t="s">
        <v>30</v>
      </c>
      <c r="H39" s="28" t="s">
        <v>80</v>
      </c>
      <c r="I39" s="28" t="s">
        <v>31</v>
      </c>
    </row>
    <row r="40" spans="1:9" ht="17.25" x14ac:dyDescent="0.3">
      <c r="A40" s="33" t="s">
        <v>83</v>
      </c>
      <c r="B40" s="33" t="s">
        <v>20</v>
      </c>
      <c r="C40" s="7">
        <v>416</v>
      </c>
      <c r="D40" s="7">
        <v>142</v>
      </c>
      <c r="E40" s="21">
        <f>IFERROR((D40/C40),"-")</f>
        <v>0.34134615384615385</v>
      </c>
      <c r="F40" s="20">
        <v>196</v>
      </c>
      <c r="G40" s="37">
        <f>IFERROR((F40/C40),"-")</f>
        <v>0.47115384615384615</v>
      </c>
      <c r="H40" s="20">
        <v>213</v>
      </c>
      <c r="I40" s="37">
        <f>IFERROR((H40/C40),"-")</f>
        <v>0.51201923076923073</v>
      </c>
    </row>
    <row r="41" spans="1:9" ht="17.25" x14ac:dyDescent="0.3">
      <c r="A41" s="33" t="s">
        <v>83</v>
      </c>
      <c r="C41" s="7">
        <v>787</v>
      </c>
      <c r="D41" s="7">
        <v>165</v>
      </c>
      <c r="E41" s="21">
        <f>IFERROR((D41/C41),"-")</f>
        <v>0.20965692503176619</v>
      </c>
      <c r="F41" s="20">
        <v>273</v>
      </c>
      <c r="G41" s="37">
        <f>IFERROR((F41/C41),"-")</f>
        <v>0.3468869123252859</v>
      </c>
      <c r="H41" s="20">
        <v>321</v>
      </c>
      <c r="I41" s="37">
        <f>IFERROR((H41/C41),"-")</f>
        <v>0.4078780177890724</v>
      </c>
    </row>
    <row r="42" spans="1:9" ht="17.25" x14ac:dyDescent="0.3">
      <c r="A42" s="33"/>
      <c r="C42" s="20"/>
      <c r="D42" s="20"/>
      <c r="E42" s="21"/>
      <c r="F42" s="20"/>
      <c r="G42" s="20"/>
      <c r="H42" s="20"/>
      <c r="I42" s="20"/>
    </row>
  </sheetData>
  <pageMargins left="0.42" right="0.40041666666666664" top="0.75" bottom="0.75" header="0.3" footer="0.3"/>
  <pageSetup scale="67" fitToHeight="0"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A1:E284"/>
  <sheetViews>
    <sheetView zoomScaleNormal="100" zoomScaleSheetLayoutView="100" workbookViewId="0"/>
  </sheetViews>
  <sheetFormatPr defaultRowHeight="17.25" x14ac:dyDescent="0.3"/>
  <cols>
    <col min="1" max="1" width="58.140625" style="34" bestFit="1" customWidth="1"/>
    <col min="2" max="2" width="11.28515625" style="7" bestFit="1" customWidth="1"/>
    <col min="3" max="3" width="11.7109375" style="7" bestFit="1" customWidth="1"/>
    <col min="4" max="4" width="6.42578125" style="7" bestFit="1" customWidth="1"/>
    <col min="5" max="5" width="11.28515625" style="7" bestFit="1" customWidth="1"/>
    <col min="6" max="16384" width="9.140625" style="1"/>
  </cols>
  <sheetData>
    <row r="1" spans="1:5" x14ac:dyDescent="0.3">
      <c r="A1" s="17" t="s">
        <v>81</v>
      </c>
    </row>
    <row r="3" spans="1:5" x14ac:dyDescent="0.3">
      <c r="A3" s="25" t="s">
        <v>49</v>
      </c>
      <c r="B3" s="8" t="s">
        <v>50</v>
      </c>
      <c r="C3" s="8" t="s">
        <v>51</v>
      </c>
      <c r="D3" s="8" t="s">
        <v>35</v>
      </c>
      <c r="E3" s="8" t="s">
        <v>50</v>
      </c>
    </row>
    <row r="4" spans="1:5" x14ac:dyDescent="0.3">
      <c r="A4" s="9" t="s">
        <v>4</v>
      </c>
      <c r="B4" s="10">
        <f>SUM(B5:B10)</f>
        <v>110</v>
      </c>
      <c r="C4" s="10">
        <f t="shared" ref="C4:D4" si="0">SUM(C5:C10)</f>
        <v>1</v>
      </c>
      <c r="D4" s="10">
        <f t="shared" si="0"/>
        <v>111</v>
      </c>
      <c r="E4" s="11">
        <f t="shared" ref="E4:E19" si="1">IFERROR((B4/D4),"-")</f>
        <v>0.99099099099099097</v>
      </c>
    </row>
    <row r="5" spans="1:5" x14ac:dyDescent="0.3">
      <c r="A5" s="4" t="s">
        <v>52</v>
      </c>
      <c r="B5" s="7">
        <v>30</v>
      </c>
      <c r="D5" s="7">
        <f>SUM(B5:C5)</f>
        <v>30</v>
      </c>
      <c r="E5" s="12">
        <f t="shared" si="1"/>
        <v>1</v>
      </c>
    </row>
    <row r="6" spans="1:5" x14ac:dyDescent="0.3">
      <c r="A6" s="4" t="s">
        <v>53</v>
      </c>
      <c r="B6" s="7">
        <v>14</v>
      </c>
      <c r="D6" s="7">
        <f t="shared" ref="D6:D10" si="2">SUM(B6:C6)</f>
        <v>14</v>
      </c>
      <c r="E6" s="12">
        <f t="shared" si="1"/>
        <v>1</v>
      </c>
    </row>
    <row r="7" spans="1:5" x14ac:dyDescent="0.3">
      <c r="A7" s="4" t="s">
        <v>54</v>
      </c>
      <c r="B7" s="7">
        <v>15</v>
      </c>
      <c r="D7" s="7">
        <f t="shared" si="2"/>
        <v>15</v>
      </c>
      <c r="E7" s="12">
        <f t="shared" si="1"/>
        <v>1</v>
      </c>
    </row>
    <row r="8" spans="1:5" x14ac:dyDescent="0.3">
      <c r="A8" s="4" t="s">
        <v>55</v>
      </c>
      <c r="B8" s="7">
        <v>8</v>
      </c>
      <c r="D8" s="7">
        <f t="shared" si="2"/>
        <v>8</v>
      </c>
      <c r="E8" s="12">
        <f t="shared" si="1"/>
        <v>1</v>
      </c>
    </row>
    <row r="9" spans="1:5" x14ac:dyDescent="0.3">
      <c r="A9" s="4" t="s">
        <v>56</v>
      </c>
      <c r="B9" s="7">
        <v>34</v>
      </c>
      <c r="C9" s="7">
        <v>1</v>
      </c>
      <c r="D9" s="7">
        <f t="shared" si="2"/>
        <v>35</v>
      </c>
      <c r="E9" s="12">
        <f t="shared" si="1"/>
        <v>0.97142857142857142</v>
      </c>
    </row>
    <row r="10" spans="1:5" x14ac:dyDescent="0.3">
      <c r="A10" s="4" t="s">
        <v>57</v>
      </c>
      <c r="B10" s="7">
        <v>9</v>
      </c>
      <c r="D10" s="7">
        <f t="shared" si="2"/>
        <v>9</v>
      </c>
      <c r="E10" s="12">
        <f t="shared" si="1"/>
        <v>1</v>
      </c>
    </row>
    <row r="11" spans="1:5" x14ac:dyDescent="0.3">
      <c r="A11" s="9" t="s">
        <v>5</v>
      </c>
      <c r="B11" s="10">
        <f>SUM(B12:B18)</f>
        <v>99</v>
      </c>
      <c r="C11" s="10">
        <f t="shared" ref="C11:D11" si="3">SUM(C12:C18)</f>
        <v>2</v>
      </c>
      <c r="D11" s="10">
        <f t="shared" si="3"/>
        <v>101</v>
      </c>
      <c r="E11" s="11">
        <f t="shared" si="1"/>
        <v>0.98019801980198018</v>
      </c>
    </row>
    <row r="12" spans="1:5" x14ac:dyDescent="0.3">
      <c r="A12" s="4" t="s">
        <v>58</v>
      </c>
      <c r="B12" s="7">
        <v>10</v>
      </c>
      <c r="D12" s="7">
        <f>SUM(B12:C12)</f>
        <v>10</v>
      </c>
      <c r="E12" s="12">
        <f t="shared" si="1"/>
        <v>1</v>
      </c>
    </row>
    <row r="13" spans="1:5" x14ac:dyDescent="0.3">
      <c r="A13" s="4" t="s">
        <v>59</v>
      </c>
      <c r="B13" s="7">
        <v>10</v>
      </c>
      <c r="C13" s="7">
        <v>1</v>
      </c>
      <c r="D13" s="7">
        <f t="shared" ref="D13:D18" si="4">SUM(B13:C13)</f>
        <v>11</v>
      </c>
      <c r="E13" s="12">
        <f t="shared" si="1"/>
        <v>0.90909090909090906</v>
      </c>
    </row>
    <row r="14" spans="1:5" x14ac:dyDescent="0.3">
      <c r="A14" s="4" t="s">
        <v>60</v>
      </c>
      <c r="B14" s="7">
        <v>9</v>
      </c>
      <c r="D14" s="7">
        <f t="shared" si="4"/>
        <v>9</v>
      </c>
      <c r="E14" s="12">
        <f t="shared" si="1"/>
        <v>1</v>
      </c>
    </row>
    <row r="15" spans="1:5" x14ac:dyDescent="0.3">
      <c r="A15" s="4" t="s">
        <v>61</v>
      </c>
      <c r="B15" s="7">
        <v>25</v>
      </c>
      <c r="D15" s="7">
        <f t="shared" si="4"/>
        <v>25</v>
      </c>
      <c r="E15" s="12">
        <f t="shared" si="1"/>
        <v>1</v>
      </c>
    </row>
    <row r="16" spans="1:5" x14ac:dyDescent="0.3">
      <c r="A16" s="4" t="s">
        <v>62</v>
      </c>
      <c r="B16" s="7">
        <v>20</v>
      </c>
      <c r="D16" s="7">
        <f t="shared" si="4"/>
        <v>20</v>
      </c>
      <c r="E16" s="12">
        <f t="shared" si="1"/>
        <v>1</v>
      </c>
    </row>
    <row r="17" spans="1:5" x14ac:dyDescent="0.3">
      <c r="A17" s="4" t="s">
        <v>63</v>
      </c>
      <c r="B17" s="7">
        <v>7</v>
      </c>
      <c r="D17" s="7">
        <f t="shared" si="4"/>
        <v>7</v>
      </c>
      <c r="E17" s="12">
        <f t="shared" si="1"/>
        <v>1</v>
      </c>
    </row>
    <row r="18" spans="1:5" x14ac:dyDescent="0.3">
      <c r="A18" s="4" t="s">
        <v>64</v>
      </c>
      <c r="B18" s="7">
        <v>18</v>
      </c>
      <c r="C18" s="7">
        <v>1</v>
      </c>
      <c r="D18" s="7">
        <f t="shared" si="4"/>
        <v>19</v>
      </c>
      <c r="E18" s="12">
        <f t="shared" si="1"/>
        <v>0.94736842105263153</v>
      </c>
    </row>
    <row r="19" spans="1:5" x14ac:dyDescent="0.3">
      <c r="A19" s="9" t="s">
        <v>35</v>
      </c>
      <c r="B19" s="10">
        <f>SUM(B4,B11)</f>
        <v>209</v>
      </c>
      <c r="C19" s="10">
        <f t="shared" ref="C19" si="5">SUM(C4,C11)</f>
        <v>3</v>
      </c>
      <c r="D19" s="10">
        <f>SUM(D4,D11)</f>
        <v>212</v>
      </c>
      <c r="E19" s="11">
        <f t="shared" si="1"/>
        <v>0.98584905660377353</v>
      </c>
    </row>
    <row r="20" spans="1:5" x14ac:dyDescent="0.3">
      <c r="A20" s="17"/>
      <c r="B20" s="13"/>
    </row>
    <row r="22" spans="1:5" x14ac:dyDescent="0.3">
      <c r="A22" s="25" t="s">
        <v>65</v>
      </c>
      <c r="B22" s="8" t="s">
        <v>50</v>
      </c>
      <c r="C22" s="8" t="s">
        <v>51</v>
      </c>
      <c r="D22" s="8" t="s">
        <v>35</v>
      </c>
      <c r="E22" s="8" t="s">
        <v>50</v>
      </c>
    </row>
    <row r="23" spans="1:5" x14ac:dyDescent="0.3">
      <c r="A23" s="9" t="s">
        <v>52</v>
      </c>
      <c r="B23" s="10">
        <f>SUM(B24:B32)</f>
        <v>30</v>
      </c>
      <c r="C23" s="10">
        <f t="shared" ref="C23" si="6">SUM(C24:C32)</f>
        <v>0</v>
      </c>
      <c r="D23" s="10">
        <f>SUM(B23:C23)</f>
        <v>30</v>
      </c>
      <c r="E23" s="11">
        <f>IFERROR((B23/D23),"-")</f>
        <v>1</v>
      </c>
    </row>
    <row r="24" spans="1:5" x14ac:dyDescent="0.3">
      <c r="A24" s="4" t="s">
        <v>12</v>
      </c>
      <c r="B24" s="7">
        <v>0</v>
      </c>
      <c r="C24" s="7">
        <v>0</v>
      </c>
      <c r="D24" s="7">
        <f t="shared" ref="D24:D89" si="7">SUM(B24:C24)</f>
        <v>0</v>
      </c>
      <c r="E24" s="12" t="str">
        <f t="shared" ref="E24:E89" si="8">IFERROR((B24/D24),"-")</f>
        <v>-</v>
      </c>
    </row>
    <row r="25" spans="1:5" x14ac:dyDescent="0.3">
      <c r="A25" s="4" t="s">
        <v>11</v>
      </c>
      <c r="B25" s="7">
        <v>4</v>
      </c>
      <c r="C25" s="7">
        <v>0</v>
      </c>
      <c r="D25" s="7">
        <f t="shared" si="7"/>
        <v>4</v>
      </c>
      <c r="E25" s="12">
        <f t="shared" si="8"/>
        <v>1</v>
      </c>
    </row>
    <row r="26" spans="1:5" x14ac:dyDescent="0.3">
      <c r="A26" s="4" t="s">
        <v>41</v>
      </c>
      <c r="B26" s="7">
        <v>0</v>
      </c>
      <c r="C26" s="7">
        <v>0</v>
      </c>
      <c r="D26" s="7">
        <f t="shared" si="7"/>
        <v>0</v>
      </c>
      <c r="E26" s="12" t="str">
        <f t="shared" si="8"/>
        <v>-</v>
      </c>
    </row>
    <row r="27" spans="1:5" x14ac:dyDescent="0.3">
      <c r="A27" s="4" t="s">
        <v>9</v>
      </c>
      <c r="B27" s="7">
        <v>0</v>
      </c>
      <c r="C27" s="7">
        <v>0</v>
      </c>
      <c r="D27" s="7">
        <f t="shared" si="7"/>
        <v>0</v>
      </c>
      <c r="E27" s="12" t="str">
        <f t="shared" si="8"/>
        <v>-</v>
      </c>
    </row>
    <row r="28" spans="1:5" x14ac:dyDescent="0.3">
      <c r="A28" s="4" t="s">
        <v>10</v>
      </c>
      <c r="B28" s="7">
        <v>0</v>
      </c>
      <c r="C28" s="7">
        <v>0</v>
      </c>
      <c r="D28" s="7">
        <f t="shared" si="7"/>
        <v>0</v>
      </c>
      <c r="E28" s="12" t="str">
        <f t="shared" si="8"/>
        <v>-</v>
      </c>
    </row>
    <row r="29" spans="1:5" x14ac:dyDescent="0.3">
      <c r="A29" s="4" t="s">
        <v>13</v>
      </c>
      <c r="B29" s="7">
        <v>0</v>
      </c>
      <c r="C29" s="7">
        <v>0</v>
      </c>
      <c r="D29" s="7">
        <f t="shared" si="7"/>
        <v>0</v>
      </c>
      <c r="E29" s="12" t="str">
        <f t="shared" si="8"/>
        <v>-</v>
      </c>
    </row>
    <row r="30" spans="1:5" x14ac:dyDescent="0.3">
      <c r="A30" s="4" t="s">
        <v>15</v>
      </c>
      <c r="B30" s="7">
        <v>26</v>
      </c>
      <c r="C30" s="7">
        <v>0</v>
      </c>
      <c r="D30" s="7">
        <f t="shared" si="7"/>
        <v>26</v>
      </c>
      <c r="E30" s="12">
        <f t="shared" si="8"/>
        <v>1</v>
      </c>
    </row>
    <row r="31" spans="1:5" x14ac:dyDescent="0.3">
      <c r="A31" s="4" t="s">
        <v>7</v>
      </c>
      <c r="B31" s="7">
        <v>0</v>
      </c>
      <c r="C31" s="7">
        <v>0</v>
      </c>
      <c r="D31" s="7">
        <f t="shared" si="7"/>
        <v>0</v>
      </c>
      <c r="E31" s="12" t="str">
        <f t="shared" si="8"/>
        <v>-</v>
      </c>
    </row>
    <row r="32" spans="1:5" x14ac:dyDescent="0.3">
      <c r="A32" s="4" t="s">
        <v>14</v>
      </c>
      <c r="B32" s="7">
        <v>0</v>
      </c>
      <c r="C32" s="7">
        <v>0</v>
      </c>
      <c r="D32" s="7">
        <f t="shared" si="7"/>
        <v>0</v>
      </c>
      <c r="E32" s="12" t="str">
        <f t="shared" si="8"/>
        <v>-</v>
      </c>
    </row>
    <row r="33" spans="1:5" x14ac:dyDescent="0.3">
      <c r="A33" s="9" t="s">
        <v>53</v>
      </c>
      <c r="B33" s="10">
        <f>SUM(B34:B42)</f>
        <v>14</v>
      </c>
      <c r="C33" s="10">
        <f t="shared" ref="C33" si="9">SUM(C34:C42)</f>
        <v>0</v>
      </c>
      <c r="D33" s="10">
        <f t="shared" si="7"/>
        <v>14</v>
      </c>
      <c r="E33" s="11">
        <f t="shared" si="8"/>
        <v>1</v>
      </c>
    </row>
    <row r="34" spans="1:5" x14ac:dyDescent="0.3">
      <c r="A34" s="4" t="s">
        <v>12</v>
      </c>
      <c r="B34" s="7">
        <v>1</v>
      </c>
      <c r="C34" s="7">
        <v>0</v>
      </c>
      <c r="D34" s="7">
        <f t="shared" si="7"/>
        <v>1</v>
      </c>
      <c r="E34" s="12">
        <f t="shared" si="8"/>
        <v>1</v>
      </c>
    </row>
    <row r="35" spans="1:5" x14ac:dyDescent="0.3">
      <c r="A35" s="4" t="s">
        <v>11</v>
      </c>
      <c r="B35" s="7">
        <v>1</v>
      </c>
      <c r="C35" s="7">
        <v>0</v>
      </c>
      <c r="D35" s="7">
        <f t="shared" si="7"/>
        <v>1</v>
      </c>
      <c r="E35" s="12">
        <f t="shared" si="8"/>
        <v>1</v>
      </c>
    </row>
    <row r="36" spans="1:5" x14ac:dyDescent="0.3">
      <c r="A36" s="4" t="s">
        <v>41</v>
      </c>
      <c r="B36" s="7">
        <v>0</v>
      </c>
      <c r="C36" s="7">
        <v>0</v>
      </c>
      <c r="D36" s="7">
        <f t="shared" si="7"/>
        <v>0</v>
      </c>
      <c r="E36" s="12" t="str">
        <f t="shared" si="8"/>
        <v>-</v>
      </c>
    </row>
    <row r="37" spans="1:5" x14ac:dyDescent="0.3">
      <c r="A37" s="4" t="s">
        <v>9</v>
      </c>
      <c r="B37" s="7">
        <v>0</v>
      </c>
      <c r="C37" s="7">
        <v>0</v>
      </c>
      <c r="D37" s="7">
        <f t="shared" si="7"/>
        <v>0</v>
      </c>
      <c r="E37" s="12" t="str">
        <f t="shared" si="8"/>
        <v>-</v>
      </c>
    </row>
    <row r="38" spans="1:5" x14ac:dyDescent="0.3">
      <c r="A38" s="4" t="s">
        <v>10</v>
      </c>
      <c r="B38" s="7">
        <v>0</v>
      </c>
      <c r="C38" s="7">
        <v>0</v>
      </c>
      <c r="D38" s="7">
        <f t="shared" si="7"/>
        <v>0</v>
      </c>
      <c r="E38" s="12" t="str">
        <f t="shared" si="8"/>
        <v>-</v>
      </c>
    </row>
    <row r="39" spans="1:5" x14ac:dyDescent="0.3">
      <c r="A39" s="4" t="s">
        <v>13</v>
      </c>
      <c r="B39" s="7">
        <v>0</v>
      </c>
      <c r="C39" s="7">
        <v>0</v>
      </c>
      <c r="D39" s="7">
        <f t="shared" si="7"/>
        <v>0</v>
      </c>
      <c r="E39" s="12" t="str">
        <f t="shared" si="8"/>
        <v>-</v>
      </c>
    </row>
    <row r="40" spans="1:5" x14ac:dyDescent="0.3">
      <c r="A40" s="4" t="s">
        <v>15</v>
      </c>
      <c r="B40" s="7">
        <v>10</v>
      </c>
      <c r="C40" s="7">
        <v>0</v>
      </c>
      <c r="D40" s="7">
        <f t="shared" si="7"/>
        <v>10</v>
      </c>
      <c r="E40" s="12">
        <f t="shared" si="8"/>
        <v>1</v>
      </c>
    </row>
    <row r="41" spans="1:5" x14ac:dyDescent="0.3">
      <c r="A41" s="4" t="s">
        <v>7</v>
      </c>
      <c r="B41" s="7">
        <v>1</v>
      </c>
      <c r="C41" s="7">
        <v>0</v>
      </c>
      <c r="D41" s="7">
        <f t="shared" si="7"/>
        <v>1</v>
      </c>
      <c r="E41" s="12">
        <f t="shared" si="8"/>
        <v>1</v>
      </c>
    </row>
    <row r="42" spans="1:5" x14ac:dyDescent="0.3">
      <c r="A42" s="4" t="s">
        <v>14</v>
      </c>
      <c r="B42" s="7">
        <v>1</v>
      </c>
      <c r="C42" s="7">
        <v>0</v>
      </c>
      <c r="D42" s="7">
        <f t="shared" si="7"/>
        <v>1</v>
      </c>
      <c r="E42" s="12">
        <f t="shared" si="8"/>
        <v>1</v>
      </c>
    </row>
    <row r="43" spans="1:5" x14ac:dyDescent="0.3">
      <c r="A43" s="25" t="s">
        <v>65</v>
      </c>
      <c r="B43" s="8" t="s">
        <v>50</v>
      </c>
      <c r="C43" s="8" t="s">
        <v>51</v>
      </c>
      <c r="D43" s="8" t="s">
        <v>35</v>
      </c>
      <c r="E43" s="8" t="s">
        <v>50</v>
      </c>
    </row>
    <row r="44" spans="1:5" x14ac:dyDescent="0.3">
      <c r="A44" s="9" t="s">
        <v>54</v>
      </c>
      <c r="B44" s="10">
        <f>SUM(B45:B53)</f>
        <v>15</v>
      </c>
      <c r="C44" s="10">
        <f t="shared" ref="C44" si="10">SUM(C45:C53)</f>
        <v>0</v>
      </c>
      <c r="D44" s="10">
        <f t="shared" si="7"/>
        <v>15</v>
      </c>
      <c r="E44" s="11">
        <f t="shared" si="8"/>
        <v>1</v>
      </c>
    </row>
    <row r="45" spans="1:5" x14ac:dyDescent="0.3">
      <c r="A45" s="4" t="s">
        <v>12</v>
      </c>
      <c r="B45" s="7">
        <v>0</v>
      </c>
      <c r="C45" s="7">
        <v>0</v>
      </c>
      <c r="D45" s="7">
        <f t="shared" si="7"/>
        <v>0</v>
      </c>
      <c r="E45" s="12" t="str">
        <f t="shared" si="8"/>
        <v>-</v>
      </c>
    </row>
    <row r="46" spans="1:5" x14ac:dyDescent="0.3">
      <c r="A46" s="4" t="s">
        <v>11</v>
      </c>
      <c r="B46" s="7">
        <v>1</v>
      </c>
      <c r="C46" s="7">
        <v>0</v>
      </c>
      <c r="D46" s="7">
        <f t="shared" si="7"/>
        <v>1</v>
      </c>
      <c r="E46" s="12">
        <f t="shared" si="8"/>
        <v>1</v>
      </c>
    </row>
    <row r="47" spans="1:5" x14ac:dyDescent="0.3">
      <c r="A47" s="4" t="s">
        <v>41</v>
      </c>
      <c r="B47" s="7">
        <v>0</v>
      </c>
      <c r="C47" s="7">
        <v>0</v>
      </c>
      <c r="D47" s="7">
        <f t="shared" si="7"/>
        <v>0</v>
      </c>
      <c r="E47" s="12" t="str">
        <f t="shared" si="8"/>
        <v>-</v>
      </c>
    </row>
    <row r="48" spans="1:5" x14ac:dyDescent="0.3">
      <c r="A48" s="4" t="s">
        <v>9</v>
      </c>
      <c r="B48" s="7">
        <v>2</v>
      </c>
      <c r="C48" s="7">
        <v>0</v>
      </c>
      <c r="D48" s="7">
        <f t="shared" si="7"/>
        <v>2</v>
      </c>
      <c r="E48" s="12">
        <f t="shared" si="8"/>
        <v>1</v>
      </c>
    </row>
    <row r="49" spans="1:5" x14ac:dyDescent="0.3">
      <c r="A49" s="4" t="s">
        <v>10</v>
      </c>
      <c r="B49" s="7">
        <v>1</v>
      </c>
      <c r="C49" s="7">
        <v>0</v>
      </c>
      <c r="D49" s="7">
        <f t="shared" si="7"/>
        <v>1</v>
      </c>
      <c r="E49" s="12">
        <f t="shared" si="8"/>
        <v>1</v>
      </c>
    </row>
    <row r="50" spans="1:5" x14ac:dyDescent="0.3">
      <c r="A50" s="4" t="s">
        <v>13</v>
      </c>
      <c r="B50" s="7">
        <v>0</v>
      </c>
      <c r="C50" s="7">
        <v>0</v>
      </c>
      <c r="D50" s="7">
        <f t="shared" si="7"/>
        <v>0</v>
      </c>
      <c r="E50" s="12" t="str">
        <f t="shared" si="8"/>
        <v>-</v>
      </c>
    </row>
    <row r="51" spans="1:5" x14ac:dyDescent="0.3">
      <c r="A51" s="4" t="s">
        <v>15</v>
      </c>
      <c r="B51" s="7">
        <v>9</v>
      </c>
      <c r="C51" s="7">
        <v>0</v>
      </c>
      <c r="D51" s="7">
        <f t="shared" si="7"/>
        <v>9</v>
      </c>
      <c r="E51" s="12">
        <f t="shared" si="8"/>
        <v>1</v>
      </c>
    </row>
    <row r="52" spans="1:5" x14ac:dyDescent="0.3">
      <c r="A52" s="4" t="s">
        <v>7</v>
      </c>
      <c r="B52" s="7">
        <v>2</v>
      </c>
      <c r="C52" s="7">
        <v>0</v>
      </c>
      <c r="D52" s="7">
        <f t="shared" si="7"/>
        <v>2</v>
      </c>
      <c r="E52" s="12">
        <f t="shared" si="8"/>
        <v>1</v>
      </c>
    </row>
    <row r="53" spans="1:5" x14ac:dyDescent="0.3">
      <c r="A53" s="4" t="s">
        <v>14</v>
      </c>
      <c r="B53" s="7">
        <v>0</v>
      </c>
      <c r="C53" s="7">
        <v>0</v>
      </c>
      <c r="D53" s="7">
        <f t="shared" si="7"/>
        <v>0</v>
      </c>
      <c r="E53" s="12" t="str">
        <f t="shared" si="8"/>
        <v>-</v>
      </c>
    </row>
    <row r="54" spans="1:5" x14ac:dyDescent="0.3">
      <c r="A54" s="9" t="s">
        <v>55</v>
      </c>
      <c r="B54" s="10">
        <f>SUM(B55:B63)</f>
        <v>8</v>
      </c>
      <c r="C54" s="10">
        <f t="shared" ref="C54" si="11">SUM(C55:C63)</f>
        <v>0</v>
      </c>
      <c r="D54" s="10">
        <f t="shared" si="7"/>
        <v>8</v>
      </c>
      <c r="E54" s="11">
        <f t="shared" si="8"/>
        <v>1</v>
      </c>
    </row>
    <row r="55" spans="1:5" x14ac:dyDescent="0.3">
      <c r="A55" s="4" t="s">
        <v>12</v>
      </c>
      <c r="B55" s="7">
        <v>1</v>
      </c>
      <c r="C55" s="7">
        <v>0</v>
      </c>
      <c r="D55" s="7">
        <f t="shared" si="7"/>
        <v>1</v>
      </c>
      <c r="E55" s="12">
        <f t="shared" si="8"/>
        <v>1</v>
      </c>
    </row>
    <row r="56" spans="1:5" x14ac:dyDescent="0.3">
      <c r="A56" s="4" t="s">
        <v>11</v>
      </c>
      <c r="B56" s="7">
        <v>1</v>
      </c>
      <c r="C56" s="7">
        <v>0</v>
      </c>
      <c r="D56" s="7">
        <f t="shared" si="7"/>
        <v>1</v>
      </c>
      <c r="E56" s="12">
        <f t="shared" si="8"/>
        <v>1</v>
      </c>
    </row>
    <row r="57" spans="1:5" x14ac:dyDescent="0.3">
      <c r="A57" s="4" t="s">
        <v>41</v>
      </c>
      <c r="B57" s="7">
        <v>0</v>
      </c>
      <c r="C57" s="7">
        <v>0</v>
      </c>
      <c r="D57" s="7">
        <f t="shared" si="7"/>
        <v>0</v>
      </c>
      <c r="E57" s="12" t="str">
        <f t="shared" si="8"/>
        <v>-</v>
      </c>
    </row>
    <row r="58" spans="1:5" x14ac:dyDescent="0.3">
      <c r="A58" s="4" t="s">
        <v>9</v>
      </c>
      <c r="B58" s="7">
        <v>0</v>
      </c>
      <c r="C58" s="7">
        <v>0</v>
      </c>
      <c r="D58" s="7">
        <f t="shared" si="7"/>
        <v>0</v>
      </c>
      <c r="E58" s="12" t="str">
        <f t="shared" si="8"/>
        <v>-</v>
      </c>
    </row>
    <row r="59" spans="1:5" x14ac:dyDescent="0.3">
      <c r="A59" s="4" t="s">
        <v>10</v>
      </c>
      <c r="B59" s="7">
        <v>4</v>
      </c>
      <c r="C59" s="7">
        <v>0</v>
      </c>
      <c r="D59" s="7">
        <f t="shared" si="7"/>
        <v>4</v>
      </c>
      <c r="E59" s="12">
        <f t="shared" si="8"/>
        <v>1</v>
      </c>
    </row>
    <row r="60" spans="1:5" x14ac:dyDescent="0.3">
      <c r="A60" s="4" t="s">
        <v>13</v>
      </c>
      <c r="B60" s="7">
        <v>0</v>
      </c>
      <c r="C60" s="7">
        <v>0</v>
      </c>
      <c r="D60" s="7">
        <f t="shared" si="7"/>
        <v>0</v>
      </c>
      <c r="E60" s="12" t="str">
        <f t="shared" si="8"/>
        <v>-</v>
      </c>
    </row>
    <row r="61" spans="1:5" x14ac:dyDescent="0.3">
      <c r="A61" s="4" t="s">
        <v>15</v>
      </c>
      <c r="B61" s="7">
        <v>2</v>
      </c>
      <c r="C61" s="7">
        <v>0</v>
      </c>
      <c r="D61" s="7">
        <f t="shared" si="7"/>
        <v>2</v>
      </c>
      <c r="E61" s="12">
        <f t="shared" si="8"/>
        <v>1</v>
      </c>
    </row>
    <row r="62" spans="1:5" x14ac:dyDescent="0.3">
      <c r="A62" s="4" t="s">
        <v>7</v>
      </c>
      <c r="B62" s="7">
        <v>0</v>
      </c>
      <c r="C62" s="7">
        <v>0</v>
      </c>
      <c r="D62" s="7">
        <f t="shared" si="7"/>
        <v>0</v>
      </c>
      <c r="E62" s="12" t="str">
        <f t="shared" si="8"/>
        <v>-</v>
      </c>
    </row>
    <row r="63" spans="1:5" x14ac:dyDescent="0.3">
      <c r="A63" s="4" t="s">
        <v>14</v>
      </c>
      <c r="B63" s="7">
        <v>0</v>
      </c>
      <c r="C63" s="7">
        <v>0</v>
      </c>
      <c r="D63" s="7">
        <f t="shared" si="7"/>
        <v>0</v>
      </c>
      <c r="E63" s="12" t="str">
        <f t="shared" si="8"/>
        <v>-</v>
      </c>
    </row>
    <row r="64" spans="1:5" x14ac:dyDescent="0.3">
      <c r="A64" s="9" t="s">
        <v>56</v>
      </c>
      <c r="B64" s="10">
        <f>SUM(B65:B73)</f>
        <v>34</v>
      </c>
      <c r="C64" s="10">
        <f t="shared" ref="C64" si="12">SUM(C65:C73)</f>
        <v>1</v>
      </c>
      <c r="D64" s="10">
        <f t="shared" si="7"/>
        <v>35</v>
      </c>
      <c r="E64" s="11">
        <f t="shared" si="8"/>
        <v>0.97142857142857142</v>
      </c>
    </row>
    <row r="65" spans="1:5" x14ac:dyDescent="0.3">
      <c r="A65" s="4" t="s">
        <v>12</v>
      </c>
      <c r="B65" s="7">
        <v>12</v>
      </c>
      <c r="C65" s="7">
        <v>0</v>
      </c>
      <c r="D65" s="7">
        <f t="shared" si="7"/>
        <v>12</v>
      </c>
      <c r="E65" s="12">
        <f t="shared" si="8"/>
        <v>1</v>
      </c>
    </row>
    <row r="66" spans="1:5" x14ac:dyDescent="0.3">
      <c r="A66" s="4" t="s">
        <v>11</v>
      </c>
      <c r="B66" s="7">
        <v>6</v>
      </c>
      <c r="C66" s="7">
        <v>1</v>
      </c>
      <c r="D66" s="7">
        <f t="shared" si="7"/>
        <v>7</v>
      </c>
      <c r="E66" s="12">
        <f t="shared" si="8"/>
        <v>0.8571428571428571</v>
      </c>
    </row>
    <row r="67" spans="1:5" x14ac:dyDescent="0.3">
      <c r="A67" s="4" t="s">
        <v>41</v>
      </c>
      <c r="B67" s="7">
        <v>0</v>
      </c>
      <c r="C67" s="7">
        <v>0</v>
      </c>
      <c r="D67" s="7">
        <f t="shared" si="7"/>
        <v>0</v>
      </c>
      <c r="E67" s="12" t="str">
        <f t="shared" si="8"/>
        <v>-</v>
      </c>
    </row>
    <row r="68" spans="1:5" x14ac:dyDescent="0.3">
      <c r="A68" s="4" t="s">
        <v>9</v>
      </c>
      <c r="B68" s="7">
        <v>0</v>
      </c>
      <c r="C68" s="7">
        <v>0</v>
      </c>
      <c r="D68" s="7">
        <f t="shared" si="7"/>
        <v>0</v>
      </c>
      <c r="E68" s="12" t="str">
        <f t="shared" si="8"/>
        <v>-</v>
      </c>
    </row>
    <row r="69" spans="1:5" x14ac:dyDescent="0.3">
      <c r="A69" s="4" t="s">
        <v>10</v>
      </c>
      <c r="B69" s="7">
        <v>0</v>
      </c>
      <c r="C69" s="7">
        <v>0</v>
      </c>
      <c r="D69" s="7">
        <f t="shared" si="7"/>
        <v>0</v>
      </c>
      <c r="E69" s="12" t="str">
        <f t="shared" si="8"/>
        <v>-</v>
      </c>
    </row>
    <row r="70" spans="1:5" x14ac:dyDescent="0.3">
      <c r="A70" s="4" t="s">
        <v>13</v>
      </c>
      <c r="B70" s="7">
        <v>0</v>
      </c>
      <c r="C70" s="7">
        <v>0</v>
      </c>
      <c r="D70" s="7">
        <f t="shared" si="7"/>
        <v>0</v>
      </c>
      <c r="E70" s="12" t="str">
        <f t="shared" si="8"/>
        <v>-</v>
      </c>
    </row>
    <row r="71" spans="1:5" x14ac:dyDescent="0.3">
      <c r="A71" s="4" t="s">
        <v>15</v>
      </c>
      <c r="B71" s="7">
        <v>13</v>
      </c>
      <c r="C71" s="7">
        <v>0</v>
      </c>
      <c r="D71" s="7">
        <f t="shared" si="7"/>
        <v>13</v>
      </c>
      <c r="E71" s="12">
        <f t="shared" si="8"/>
        <v>1</v>
      </c>
    </row>
    <row r="72" spans="1:5" x14ac:dyDescent="0.3">
      <c r="A72" s="4" t="s">
        <v>7</v>
      </c>
      <c r="B72" s="7">
        <v>2</v>
      </c>
      <c r="C72" s="7">
        <v>0</v>
      </c>
      <c r="D72" s="7">
        <f t="shared" si="7"/>
        <v>2</v>
      </c>
      <c r="E72" s="12">
        <f t="shared" si="8"/>
        <v>1</v>
      </c>
    </row>
    <row r="73" spans="1:5" x14ac:dyDescent="0.3">
      <c r="A73" s="4" t="s">
        <v>14</v>
      </c>
      <c r="B73" s="7">
        <v>1</v>
      </c>
      <c r="C73" s="7">
        <v>0</v>
      </c>
      <c r="D73" s="7">
        <f t="shared" si="7"/>
        <v>1</v>
      </c>
      <c r="E73" s="12">
        <f t="shared" si="8"/>
        <v>1</v>
      </c>
    </row>
    <row r="74" spans="1:5" x14ac:dyDescent="0.3">
      <c r="A74" s="9" t="s">
        <v>57</v>
      </c>
      <c r="B74" s="10">
        <f>SUM(B75:B83)</f>
        <v>9</v>
      </c>
      <c r="C74" s="10">
        <f t="shared" ref="C74" si="13">SUM(C75:C83)</f>
        <v>0</v>
      </c>
      <c r="D74" s="10">
        <f t="shared" si="7"/>
        <v>9</v>
      </c>
      <c r="E74" s="11">
        <f t="shared" si="8"/>
        <v>1</v>
      </c>
    </row>
    <row r="75" spans="1:5" x14ac:dyDescent="0.3">
      <c r="A75" s="4" t="s">
        <v>12</v>
      </c>
      <c r="B75" s="7">
        <v>5</v>
      </c>
      <c r="C75" s="7">
        <v>0</v>
      </c>
      <c r="D75" s="7">
        <f t="shared" si="7"/>
        <v>5</v>
      </c>
      <c r="E75" s="12">
        <f t="shared" si="8"/>
        <v>1</v>
      </c>
    </row>
    <row r="76" spans="1:5" x14ac:dyDescent="0.3">
      <c r="A76" s="4" t="s">
        <v>11</v>
      </c>
      <c r="B76" s="7">
        <v>1</v>
      </c>
      <c r="C76" s="7">
        <v>0</v>
      </c>
      <c r="D76" s="7">
        <f t="shared" si="7"/>
        <v>1</v>
      </c>
      <c r="E76" s="12">
        <f t="shared" si="8"/>
        <v>1</v>
      </c>
    </row>
    <row r="77" spans="1:5" x14ac:dyDescent="0.3">
      <c r="A77" s="4" t="s">
        <v>41</v>
      </c>
      <c r="B77" s="7">
        <v>0</v>
      </c>
      <c r="C77" s="7">
        <v>0</v>
      </c>
      <c r="D77" s="7">
        <f t="shared" si="7"/>
        <v>0</v>
      </c>
      <c r="E77" s="12" t="str">
        <f t="shared" si="8"/>
        <v>-</v>
      </c>
    </row>
    <row r="78" spans="1:5" x14ac:dyDescent="0.3">
      <c r="A78" s="4" t="s">
        <v>9</v>
      </c>
      <c r="B78" s="7">
        <v>0</v>
      </c>
      <c r="C78" s="7">
        <v>0</v>
      </c>
      <c r="D78" s="7">
        <f t="shared" si="7"/>
        <v>0</v>
      </c>
      <c r="E78" s="12" t="str">
        <f t="shared" si="8"/>
        <v>-</v>
      </c>
    </row>
    <row r="79" spans="1:5" x14ac:dyDescent="0.3">
      <c r="A79" s="4" t="s">
        <v>10</v>
      </c>
      <c r="B79" s="7">
        <v>0</v>
      </c>
      <c r="C79" s="7">
        <v>0</v>
      </c>
      <c r="D79" s="7">
        <f t="shared" si="7"/>
        <v>0</v>
      </c>
      <c r="E79" s="12" t="str">
        <f t="shared" si="8"/>
        <v>-</v>
      </c>
    </row>
    <row r="80" spans="1:5" x14ac:dyDescent="0.3">
      <c r="A80" s="4" t="s">
        <v>13</v>
      </c>
      <c r="B80" s="7">
        <v>0</v>
      </c>
      <c r="C80" s="7">
        <v>0</v>
      </c>
      <c r="D80" s="7">
        <f t="shared" si="7"/>
        <v>0</v>
      </c>
      <c r="E80" s="12" t="str">
        <f t="shared" si="8"/>
        <v>-</v>
      </c>
    </row>
    <row r="81" spans="1:5" x14ac:dyDescent="0.3">
      <c r="A81" s="4" t="s">
        <v>15</v>
      </c>
      <c r="B81" s="7">
        <v>3</v>
      </c>
      <c r="C81" s="7">
        <v>0</v>
      </c>
      <c r="D81" s="7">
        <f t="shared" si="7"/>
        <v>3</v>
      </c>
      <c r="E81" s="12">
        <f t="shared" si="8"/>
        <v>1</v>
      </c>
    </row>
    <row r="82" spans="1:5" x14ac:dyDescent="0.3">
      <c r="A82" s="4" t="s">
        <v>7</v>
      </c>
      <c r="B82" s="7">
        <v>0</v>
      </c>
      <c r="C82" s="7">
        <v>0</v>
      </c>
      <c r="D82" s="7">
        <f t="shared" si="7"/>
        <v>0</v>
      </c>
      <c r="E82" s="12" t="str">
        <f t="shared" si="8"/>
        <v>-</v>
      </c>
    </row>
    <row r="83" spans="1:5" x14ac:dyDescent="0.3">
      <c r="A83" s="4" t="s">
        <v>14</v>
      </c>
      <c r="B83" s="7">
        <v>0</v>
      </c>
      <c r="C83" s="7">
        <v>0</v>
      </c>
      <c r="D83" s="7">
        <f t="shared" si="7"/>
        <v>0</v>
      </c>
      <c r="E83" s="12" t="str">
        <f t="shared" si="8"/>
        <v>-</v>
      </c>
    </row>
    <row r="84" spans="1:5" x14ac:dyDescent="0.3">
      <c r="A84" s="25" t="s">
        <v>65</v>
      </c>
      <c r="B84" s="8" t="s">
        <v>50</v>
      </c>
      <c r="C84" s="8" t="s">
        <v>51</v>
      </c>
      <c r="D84" s="8" t="s">
        <v>35</v>
      </c>
      <c r="E84" s="8" t="s">
        <v>50</v>
      </c>
    </row>
    <row r="85" spans="1:5" x14ac:dyDescent="0.3">
      <c r="A85" s="9" t="s">
        <v>58</v>
      </c>
      <c r="B85" s="10">
        <f>SUM(B86:B94)</f>
        <v>10</v>
      </c>
      <c r="C85" s="10">
        <f t="shared" ref="C85" si="14">SUM(C86:C94)</f>
        <v>0</v>
      </c>
      <c r="D85" s="10">
        <f t="shared" si="7"/>
        <v>10</v>
      </c>
      <c r="E85" s="11">
        <f t="shared" si="8"/>
        <v>1</v>
      </c>
    </row>
    <row r="86" spans="1:5" x14ac:dyDescent="0.3">
      <c r="A86" s="4" t="s">
        <v>12</v>
      </c>
      <c r="B86" s="7">
        <v>2</v>
      </c>
      <c r="C86" s="7">
        <v>0</v>
      </c>
      <c r="D86" s="7">
        <f t="shared" si="7"/>
        <v>2</v>
      </c>
      <c r="E86" s="12">
        <f t="shared" si="8"/>
        <v>1</v>
      </c>
    </row>
    <row r="87" spans="1:5" x14ac:dyDescent="0.3">
      <c r="A87" s="4" t="s">
        <v>11</v>
      </c>
      <c r="B87" s="7">
        <v>0</v>
      </c>
      <c r="C87" s="7">
        <v>0</v>
      </c>
      <c r="D87" s="7">
        <f t="shared" si="7"/>
        <v>0</v>
      </c>
      <c r="E87" s="12" t="str">
        <f t="shared" si="8"/>
        <v>-</v>
      </c>
    </row>
    <row r="88" spans="1:5" x14ac:dyDescent="0.3">
      <c r="A88" s="4" t="s">
        <v>41</v>
      </c>
      <c r="B88" s="7">
        <v>0</v>
      </c>
      <c r="C88" s="7">
        <v>0</v>
      </c>
      <c r="D88" s="7">
        <f t="shared" si="7"/>
        <v>0</v>
      </c>
      <c r="E88" s="12" t="str">
        <f t="shared" si="8"/>
        <v>-</v>
      </c>
    </row>
    <row r="89" spans="1:5" x14ac:dyDescent="0.3">
      <c r="A89" s="4" t="s">
        <v>9</v>
      </c>
      <c r="B89" s="7">
        <v>0</v>
      </c>
      <c r="C89" s="7">
        <v>0</v>
      </c>
      <c r="D89" s="7">
        <f t="shared" si="7"/>
        <v>0</v>
      </c>
      <c r="E89" s="12" t="str">
        <f t="shared" si="8"/>
        <v>-</v>
      </c>
    </row>
    <row r="90" spans="1:5" x14ac:dyDescent="0.3">
      <c r="A90" s="4" t="s">
        <v>10</v>
      </c>
      <c r="B90" s="7">
        <v>0</v>
      </c>
      <c r="C90" s="7">
        <v>0</v>
      </c>
      <c r="D90" s="7">
        <f t="shared" ref="D90:D154" si="15">SUM(B90:C90)</f>
        <v>0</v>
      </c>
      <c r="E90" s="12" t="str">
        <f t="shared" ref="E90:E154" si="16">IFERROR((B90/D90),"-")</f>
        <v>-</v>
      </c>
    </row>
    <row r="91" spans="1:5" x14ac:dyDescent="0.3">
      <c r="A91" s="4" t="s">
        <v>13</v>
      </c>
      <c r="B91" s="7">
        <v>0</v>
      </c>
      <c r="C91" s="7">
        <v>0</v>
      </c>
      <c r="D91" s="7">
        <f t="shared" si="15"/>
        <v>0</v>
      </c>
      <c r="E91" s="12" t="str">
        <f t="shared" si="16"/>
        <v>-</v>
      </c>
    </row>
    <row r="92" spans="1:5" x14ac:dyDescent="0.3">
      <c r="A92" s="4" t="s">
        <v>15</v>
      </c>
      <c r="B92" s="7">
        <v>7</v>
      </c>
      <c r="C92" s="7">
        <v>0</v>
      </c>
      <c r="D92" s="7">
        <f t="shared" si="15"/>
        <v>7</v>
      </c>
      <c r="E92" s="12">
        <f t="shared" si="16"/>
        <v>1</v>
      </c>
    </row>
    <row r="93" spans="1:5" x14ac:dyDescent="0.3">
      <c r="A93" s="4" t="s">
        <v>7</v>
      </c>
      <c r="B93" s="7">
        <v>1</v>
      </c>
      <c r="C93" s="7">
        <v>0</v>
      </c>
      <c r="D93" s="7">
        <f t="shared" si="15"/>
        <v>1</v>
      </c>
      <c r="E93" s="12">
        <f t="shared" si="16"/>
        <v>1</v>
      </c>
    </row>
    <row r="94" spans="1:5" x14ac:dyDescent="0.3">
      <c r="A94" s="4" t="s">
        <v>14</v>
      </c>
      <c r="B94" s="7">
        <v>0</v>
      </c>
      <c r="C94" s="7">
        <v>0</v>
      </c>
      <c r="D94" s="7">
        <f t="shared" si="15"/>
        <v>0</v>
      </c>
      <c r="E94" s="12" t="str">
        <f t="shared" si="16"/>
        <v>-</v>
      </c>
    </row>
    <row r="95" spans="1:5" x14ac:dyDescent="0.3">
      <c r="A95" s="9" t="s">
        <v>59</v>
      </c>
      <c r="B95" s="10">
        <f>SUM(B96:B104)</f>
        <v>10</v>
      </c>
      <c r="C95" s="10">
        <f t="shared" ref="C95" si="17">SUM(C96:C104)</f>
        <v>1</v>
      </c>
      <c r="D95" s="10">
        <f t="shared" si="15"/>
        <v>11</v>
      </c>
      <c r="E95" s="11">
        <f t="shared" si="16"/>
        <v>0.90909090909090906</v>
      </c>
    </row>
    <row r="96" spans="1:5" x14ac:dyDescent="0.3">
      <c r="A96" s="4" t="s">
        <v>12</v>
      </c>
      <c r="B96" s="7">
        <v>0</v>
      </c>
      <c r="C96" s="7">
        <v>0</v>
      </c>
      <c r="D96" s="7">
        <f t="shared" si="15"/>
        <v>0</v>
      </c>
      <c r="E96" s="12" t="str">
        <f t="shared" si="16"/>
        <v>-</v>
      </c>
    </row>
    <row r="97" spans="1:5" x14ac:dyDescent="0.3">
      <c r="A97" s="4" t="s">
        <v>11</v>
      </c>
      <c r="B97" s="7">
        <v>2</v>
      </c>
      <c r="C97" s="7">
        <v>0</v>
      </c>
      <c r="D97" s="7">
        <f t="shared" si="15"/>
        <v>2</v>
      </c>
      <c r="E97" s="12">
        <f t="shared" si="16"/>
        <v>1</v>
      </c>
    </row>
    <row r="98" spans="1:5" x14ac:dyDescent="0.3">
      <c r="A98" s="4" t="s">
        <v>41</v>
      </c>
      <c r="B98" s="7">
        <v>0</v>
      </c>
      <c r="C98" s="7">
        <v>0</v>
      </c>
      <c r="D98" s="7">
        <f t="shared" si="15"/>
        <v>0</v>
      </c>
      <c r="E98" s="12" t="str">
        <f t="shared" si="16"/>
        <v>-</v>
      </c>
    </row>
    <row r="99" spans="1:5" x14ac:dyDescent="0.3">
      <c r="A99" s="4" t="s">
        <v>9</v>
      </c>
      <c r="B99" s="7">
        <v>0</v>
      </c>
      <c r="C99" s="7">
        <v>0</v>
      </c>
      <c r="D99" s="7">
        <f t="shared" si="15"/>
        <v>0</v>
      </c>
      <c r="E99" s="12" t="str">
        <f t="shared" si="16"/>
        <v>-</v>
      </c>
    </row>
    <row r="100" spans="1:5" x14ac:dyDescent="0.3">
      <c r="A100" s="4" t="s">
        <v>10</v>
      </c>
      <c r="B100" s="7">
        <v>0</v>
      </c>
      <c r="C100" s="7">
        <v>0</v>
      </c>
      <c r="D100" s="7">
        <f t="shared" si="15"/>
        <v>0</v>
      </c>
      <c r="E100" s="12" t="str">
        <f t="shared" si="16"/>
        <v>-</v>
      </c>
    </row>
    <row r="101" spans="1:5" x14ac:dyDescent="0.3">
      <c r="A101" s="4" t="s">
        <v>13</v>
      </c>
      <c r="B101" s="7">
        <v>0</v>
      </c>
      <c r="C101" s="7">
        <v>0</v>
      </c>
      <c r="D101" s="7">
        <f t="shared" si="15"/>
        <v>0</v>
      </c>
      <c r="E101" s="12" t="str">
        <f t="shared" si="16"/>
        <v>-</v>
      </c>
    </row>
    <row r="102" spans="1:5" x14ac:dyDescent="0.3">
      <c r="A102" s="4" t="s">
        <v>15</v>
      </c>
      <c r="B102" s="7">
        <v>8</v>
      </c>
      <c r="C102" s="7">
        <v>1</v>
      </c>
      <c r="D102" s="7">
        <f t="shared" si="15"/>
        <v>9</v>
      </c>
      <c r="E102" s="12">
        <f t="shared" si="16"/>
        <v>0.88888888888888884</v>
      </c>
    </row>
    <row r="103" spans="1:5" x14ac:dyDescent="0.3">
      <c r="A103" s="4" t="s">
        <v>7</v>
      </c>
      <c r="B103" s="7">
        <v>0</v>
      </c>
      <c r="C103" s="7">
        <v>0</v>
      </c>
      <c r="D103" s="7">
        <f t="shared" si="15"/>
        <v>0</v>
      </c>
      <c r="E103" s="12" t="str">
        <f t="shared" si="16"/>
        <v>-</v>
      </c>
    </row>
    <row r="104" spans="1:5" x14ac:dyDescent="0.3">
      <c r="A104" s="4" t="s">
        <v>14</v>
      </c>
      <c r="B104" s="7">
        <v>0</v>
      </c>
      <c r="C104" s="7">
        <v>0</v>
      </c>
      <c r="D104" s="7">
        <f t="shared" si="15"/>
        <v>0</v>
      </c>
      <c r="E104" s="12" t="str">
        <f t="shared" si="16"/>
        <v>-</v>
      </c>
    </row>
    <row r="105" spans="1:5" x14ac:dyDescent="0.3">
      <c r="A105" s="9" t="s">
        <v>60</v>
      </c>
      <c r="B105" s="10">
        <f>SUM(B106:B114)</f>
        <v>9</v>
      </c>
      <c r="C105" s="10">
        <f t="shared" ref="C105" si="18">SUM(C106:C114)</f>
        <v>0</v>
      </c>
      <c r="D105" s="10">
        <f t="shared" si="15"/>
        <v>9</v>
      </c>
      <c r="E105" s="11">
        <f t="shared" si="16"/>
        <v>1</v>
      </c>
    </row>
    <row r="106" spans="1:5" x14ac:dyDescent="0.3">
      <c r="A106" s="4" t="s">
        <v>12</v>
      </c>
      <c r="B106" s="7">
        <v>0</v>
      </c>
      <c r="C106" s="7">
        <v>0</v>
      </c>
      <c r="D106" s="7">
        <f t="shared" si="15"/>
        <v>0</v>
      </c>
      <c r="E106" s="12" t="str">
        <f t="shared" si="16"/>
        <v>-</v>
      </c>
    </row>
    <row r="107" spans="1:5" x14ac:dyDescent="0.3">
      <c r="A107" s="4" t="s">
        <v>11</v>
      </c>
      <c r="B107" s="7">
        <v>0</v>
      </c>
      <c r="C107" s="7">
        <v>0</v>
      </c>
      <c r="D107" s="7">
        <f t="shared" si="15"/>
        <v>0</v>
      </c>
      <c r="E107" s="12" t="str">
        <f t="shared" si="16"/>
        <v>-</v>
      </c>
    </row>
    <row r="108" spans="1:5" x14ac:dyDescent="0.3">
      <c r="A108" s="4" t="s">
        <v>41</v>
      </c>
      <c r="B108" s="7">
        <v>0</v>
      </c>
      <c r="C108" s="7">
        <v>0</v>
      </c>
      <c r="D108" s="7">
        <f t="shared" si="15"/>
        <v>0</v>
      </c>
      <c r="E108" s="12" t="str">
        <f t="shared" si="16"/>
        <v>-</v>
      </c>
    </row>
    <row r="109" spans="1:5" x14ac:dyDescent="0.3">
      <c r="A109" s="4" t="s">
        <v>9</v>
      </c>
      <c r="B109" s="7">
        <v>0</v>
      </c>
      <c r="C109" s="7">
        <v>0</v>
      </c>
      <c r="D109" s="7">
        <f t="shared" si="15"/>
        <v>0</v>
      </c>
      <c r="E109" s="12" t="str">
        <f t="shared" si="16"/>
        <v>-</v>
      </c>
    </row>
    <row r="110" spans="1:5" x14ac:dyDescent="0.3">
      <c r="A110" s="4" t="s">
        <v>10</v>
      </c>
      <c r="B110" s="7">
        <v>3</v>
      </c>
      <c r="C110" s="7">
        <v>0</v>
      </c>
      <c r="D110" s="7">
        <f t="shared" si="15"/>
        <v>3</v>
      </c>
      <c r="E110" s="12">
        <f t="shared" si="16"/>
        <v>1</v>
      </c>
    </row>
    <row r="111" spans="1:5" x14ac:dyDescent="0.3">
      <c r="A111" s="4" t="s">
        <v>13</v>
      </c>
      <c r="B111" s="7">
        <v>0</v>
      </c>
      <c r="C111" s="7">
        <v>0</v>
      </c>
      <c r="D111" s="7">
        <f t="shared" si="15"/>
        <v>0</v>
      </c>
      <c r="E111" s="12" t="str">
        <f t="shared" si="16"/>
        <v>-</v>
      </c>
    </row>
    <row r="112" spans="1:5" x14ac:dyDescent="0.3">
      <c r="A112" s="4" t="s">
        <v>15</v>
      </c>
      <c r="B112" s="7">
        <v>5</v>
      </c>
      <c r="C112" s="7">
        <v>0</v>
      </c>
      <c r="D112" s="7">
        <f t="shared" si="15"/>
        <v>5</v>
      </c>
      <c r="E112" s="12">
        <f t="shared" si="16"/>
        <v>1</v>
      </c>
    </row>
    <row r="113" spans="1:5" x14ac:dyDescent="0.3">
      <c r="A113" s="4" t="s">
        <v>7</v>
      </c>
      <c r="B113" s="7">
        <v>1</v>
      </c>
      <c r="C113" s="7">
        <v>0</v>
      </c>
      <c r="D113" s="7">
        <f t="shared" si="15"/>
        <v>1</v>
      </c>
      <c r="E113" s="12">
        <f t="shared" si="16"/>
        <v>1</v>
      </c>
    </row>
    <row r="114" spans="1:5" x14ac:dyDescent="0.3">
      <c r="A114" s="4" t="s">
        <v>14</v>
      </c>
      <c r="B114" s="7">
        <v>0</v>
      </c>
      <c r="C114" s="7">
        <v>0</v>
      </c>
      <c r="D114" s="7">
        <f t="shared" si="15"/>
        <v>0</v>
      </c>
      <c r="E114" s="12" t="str">
        <f t="shared" si="16"/>
        <v>-</v>
      </c>
    </row>
    <row r="115" spans="1:5" x14ac:dyDescent="0.3">
      <c r="A115" s="9" t="s">
        <v>61</v>
      </c>
      <c r="B115" s="10">
        <f>SUM(B116:B124)</f>
        <v>25</v>
      </c>
      <c r="C115" s="10">
        <f t="shared" ref="C115" si="19">SUM(C116:C124)</f>
        <v>0</v>
      </c>
      <c r="D115" s="10">
        <f t="shared" si="15"/>
        <v>25</v>
      </c>
      <c r="E115" s="11">
        <f t="shared" si="16"/>
        <v>1</v>
      </c>
    </row>
    <row r="116" spans="1:5" x14ac:dyDescent="0.3">
      <c r="A116" s="4" t="s">
        <v>12</v>
      </c>
      <c r="B116" s="7">
        <v>0</v>
      </c>
      <c r="C116" s="7">
        <v>0</v>
      </c>
      <c r="D116" s="7">
        <f t="shared" si="15"/>
        <v>0</v>
      </c>
      <c r="E116" s="12" t="str">
        <f t="shared" si="16"/>
        <v>-</v>
      </c>
    </row>
    <row r="117" spans="1:5" x14ac:dyDescent="0.3">
      <c r="A117" s="4" t="s">
        <v>11</v>
      </c>
      <c r="B117" s="7">
        <v>5</v>
      </c>
      <c r="C117" s="7">
        <v>0</v>
      </c>
      <c r="D117" s="7">
        <f t="shared" si="15"/>
        <v>5</v>
      </c>
      <c r="E117" s="12">
        <f t="shared" si="16"/>
        <v>1</v>
      </c>
    </row>
    <row r="118" spans="1:5" x14ac:dyDescent="0.3">
      <c r="A118" s="4" t="s">
        <v>41</v>
      </c>
      <c r="B118" s="7">
        <v>0</v>
      </c>
      <c r="C118" s="7">
        <v>0</v>
      </c>
      <c r="D118" s="7">
        <f t="shared" si="15"/>
        <v>0</v>
      </c>
      <c r="E118" s="12" t="str">
        <f t="shared" si="16"/>
        <v>-</v>
      </c>
    </row>
    <row r="119" spans="1:5" x14ac:dyDescent="0.3">
      <c r="A119" s="4" t="s">
        <v>9</v>
      </c>
      <c r="B119" s="7">
        <v>0</v>
      </c>
      <c r="C119" s="7">
        <v>0</v>
      </c>
      <c r="D119" s="7">
        <f t="shared" si="15"/>
        <v>0</v>
      </c>
      <c r="E119" s="12" t="str">
        <f t="shared" si="16"/>
        <v>-</v>
      </c>
    </row>
    <row r="120" spans="1:5" x14ac:dyDescent="0.3">
      <c r="A120" s="4" t="s">
        <v>10</v>
      </c>
      <c r="B120" s="7">
        <v>1</v>
      </c>
      <c r="C120" s="7">
        <v>0</v>
      </c>
      <c r="D120" s="7">
        <f t="shared" si="15"/>
        <v>1</v>
      </c>
      <c r="E120" s="12">
        <f t="shared" si="16"/>
        <v>1</v>
      </c>
    </row>
    <row r="121" spans="1:5" x14ac:dyDescent="0.3">
      <c r="A121" s="4" t="s">
        <v>13</v>
      </c>
      <c r="B121" s="7">
        <v>0</v>
      </c>
      <c r="C121" s="7">
        <v>0</v>
      </c>
      <c r="D121" s="7">
        <f t="shared" si="15"/>
        <v>0</v>
      </c>
      <c r="E121" s="12" t="str">
        <f t="shared" si="16"/>
        <v>-</v>
      </c>
    </row>
    <row r="122" spans="1:5" x14ac:dyDescent="0.3">
      <c r="A122" s="4" t="s">
        <v>15</v>
      </c>
      <c r="B122" s="7">
        <v>17</v>
      </c>
      <c r="C122" s="7">
        <v>0</v>
      </c>
      <c r="D122" s="7">
        <f t="shared" si="15"/>
        <v>17</v>
      </c>
      <c r="E122" s="12">
        <f t="shared" si="16"/>
        <v>1</v>
      </c>
    </row>
    <row r="123" spans="1:5" x14ac:dyDescent="0.3">
      <c r="A123" s="4" t="s">
        <v>7</v>
      </c>
      <c r="B123" s="7">
        <v>2</v>
      </c>
      <c r="C123" s="7">
        <v>0</v>
      </c>
      <c r="D123" s="7">
        <f t="shared" si="15"/>
        <v>2</v>
      </c>
      <c r="E123" s="12">
        <f t="shared" si="16"/>
        <v>1</v>
      </c>
    </row>
    <row r="124" spans="1:5" x14ac:dyDescent="0.3">
      <c r="A124" s="4" t="s">
        <v>14</v>
      </c>
      <c r="B124" s="7">
        <v>0</v>
      </c>
      <c r="C124" s="7">
        <v>0</v>
      </c>
      <c r="D124" s="7">
        <f t="shared" si="15"/>
        <v>0</v>
      </c>
      <c r="E124" s="12" t="str">
        <f t="shared" si="16"/>
        <v>-</v>
      </c>
    </row>
    <row r="125" spans="1:5" x14ac:dyDescent="0.3">
      <c r="A125" s="25" t="s">
        <v>65</v>
      </c>
      <c r="B125" s="8" t="s">
        <v>50</v>
      </c>
      <c r="C125" s="8" t="s">
        <v>51</v>
      </c>
      <c r="D125" s="8" t="s">
        <v>35</v>
      </c>
      <c r="E125" s="8" t="s">
        <v>50</v>
      </c>
    </row>
    <row r="126" spans="1:5" x14ac:dyDescent="0.3">
      <c r="A126" s="9" t="s">
        <v>62</v>
      </c>
      <c r="B126" s="10">
        <f>SUM(B127:B135)</f>
        <v>20</v>
      </c>
      <c r="C126" s="10">
        <f t="shared" ref="C126" si="20">SUM(C127:C135)</f>
        <v>0</v>
      </c>
      <c r="D126" s="10">
        <f t="shared" si="15"/>
        <v>20</v>
      </c>
      <c r="E126" s="11">
        <f t="shared" si="16"/>
        <v>1</v>
      </c>
    </row>
    <row r="127" spans="1:5" x14ac:dyDescent="0.3">
      <c r="A127" s="4" t="s">
        <v>12</v>
      </c>
      <c r="B127" s="7">
        <v>0</v>
      </c>
      <c r="C127" s="7">
        <v>0</v>
      </c>
      <c r="D127" s="7">
        <f t="shared" si="15"/>
        <v>0</v>
      </c>
      <c r="E127" s="12" t="str">
        <f t="shared" si="16"/>
        <v>-</v>
      </c>
    </row>
    <row r="128" spans="1:5" x14ac:dyDescent="0.3">
      <c r="A128" s="4" t="s">
        <v>11</v>
      </c>
      <c r="B128" s="7">
        <v>2</v>
      </c>
      <c r="C128" s="7">
        <v>0</v>
      </c>
      <c r="D128" s="7">
        <f t="shared" si="15"/>
        <v>2</v>
      </c>
      <c r="E128" s="12">
        <f t="shared" si="16"/>
        <v>1</v>
      </c>
    </row>
    <row r="129" spans="1:5" x14ac:dyDescent="0.3">
      <c r="A129" s="4" t="s">
        <v>41</v>
      </c>
      <c r="B129" s="7">
        <v>0</v>
      </c>
      <c r="C129" s="7">
        <v>0</v>
      </c>
      <c r="D129" s="7">
        <f t="shared" si="15"/>
        <v>0</v>
      </c>
      <c r="E129" s="12" t="str">
        <f t="shared" si="16"/>
        <v>-</v>
      </c>
    </row>
    <row r="130" spans="1:5" x14ac:dyDescent="0.3">
      <c r="A130" s="4" t="s">
        <v>9</v>
      </c>
      <c r="B130" s="7">
        <v>0</v>
      </c>
      <c r="C130" s="7">
        <v>0</v>
      </c>
      <c r="D130" s="7">
        <f t="shared" si="15"/>
        <v>0</v>
      </c>
      <c r="E130" s="12" t="str">
        <f t="shared" si="16"/>
        <v>-</v>
      </c>
    </row>
    <row r="131" spans="1:5" x14ac:dyDescent="0.3">
      <c r="A131" s="4" t="s">
        <v>10</v>
      </c>
      <c r="B131" s="7">
        <v>0</v>
      </c>
      <c r="C131" s="7">
        <v>0</v>
      </c>
      <c r="D131" s="7">
        <f t="shared" si="15"/>
        <v>0</v>
      </c>
      <c r="E131" s="12" t="str">
        <f t="shared" si="16"/>
        <v>-</v>
      </c>
    </row>
    <row r="132" spans="1:5" x14ac:dyDescent="0.3">
      <c r="A132" s="4" t="s">
        <v>13</v>
      </c>
      <c r="B132" s="7">
        <v>0</v>
      </c>
      <c r="C132" s="7">
        <v>0</v>
      </c>
      <c r="D132" s="7">
        <f t="shared" si="15"/>
        <v>0</v>
      </c>
      <c r="E132" s="12" t="str">
        <f t="shared" si="16"/>
        <v>-</v>
      </c>
    </row>
    <row r="133" spans="1:5" x14ac:dyDescent="0.3">
      <c r="A133" s="4" t="s">
        <v>15</v>
      </c>
      <c r="B133" s="7">
        <v>18</v>
      </c>
      <c r="C133" s="7">
        <v>0</v>
      </c>
      <c r="D133" s="7">
        <f t="shared" si="15"/>
        <v>18</v>
      </c>
      <c r="E133" s="12">
        <f t="shared" si="16"/>
        <v>1</v>
      </c>
    </row>
    <row r="134" spans="1:5" x14ac:dyDescent="0.3">
      <c r="A134" s="4" t="s">
        <v>7</v>
      </c>
      <c r="B134" s="7">
        <v>0</v>
      </c>
      <c r="C134" s="7">
        <v>0</v>
      </c>
      <c r="D134" s="7">
        <f t="shared" si="15"/>
        <v>0</v>
      </c>
      <c r="E134" s="12" t="str">
        <f t="shared" si="16"/>
        <v>-</v>
      </c>
    </row>
    <row r="135" spans="1:5" x14ac:dyDescent="0.3">
      <c r="A135" s="4" t="s">
        <v>14</v>
      </c>
      <c r="B135" s="7">
        <v>0</v>
      </c>
      <c r="C135" s="7">
        <v>0</v>
      </c>
      <c r="D135" s="7">
        <f t="shared" si="15"/>
        <v>0</v>
      </c>
      <c r="E135" s="12" t="str">
        <f t="shared" si="16"/>
        <v>-</v>
      </c>
    </row>
    <row r="136" spans="1:5" x14ac:dyDescent="0.3">
      <c r="A136" s="9" t="s">
        <v>63</v>
      </c>
      <c r="B136" s="10">
        <f>SUM(B137:B145)</f>
        <v>7</v>
      </c>
      <c r="C136" s="10">
        <f t="shared" ref="C136" si="21">SUM(C137:C145)</f>
        <v>0</v>
      </c>
      <c r="D136" s="10">
        <f t="shared" si="15"/>
        <v>7</v>
      </c>
      <c r="E136" s="11">
        <f t="shared" si="16"/>
        <v>1</v>
      </c>
    </row>
    <row r="137" spans="1:5" x14ac:dyDescent="0.3">
      <c r="A137" s="4" t="s">
        <v>12</v>
      </c>
      <c r="B137" s="7">
        <v>4</v>
      </c>
      <c r="C137" s="7">
        <v>0</v>
      </c>
      <c r="D137" s="7">
        <f t="shared" si="15"/>
        <v>4</v>
      </c>
      <c r="E137" s="12">
        <f t="shared" si="16"/>
        <v>1</v>
      </c>
    </row>
    <row r="138" spans="1:5" x14ac:dyDescent="0.3">
      <c r="A138" s="4" t="s">
        <v>11</v>
      </c>
      <c r="B138" s="7">
        <v>1</v>
      </c>
      <c r="C138" s="7">
        <v>0</v>
      </c>
      <c r="D138" s="7">
        <f t="shared" si="15"/>
        <v>1</v>
      </c>
      <c r="E138" s="12">
        <f t="shared" si="16"/>
        <v>1</v>
      </c>
    </row>
    <row r="139" spans="1:5" x14ac:dyDescent="0.3">
      <c r="A139" s="4" t="s">
        <v>41</v>
      </c>
      <c r="B139" s="7">
        <v>0</v>
      </c>
      <c r="C139" s="7">
        <v>0</v>
      </c>
      <c r="D139" s="7">
        <f t="shared" si="15"/>
        <v>0</v>
      </c>
      <c r="E139" s="12" t="str">
        <f t="shared" si="16"/>
        <v>-</v>
      </c>
    </row>
    <row r="140" spans="1:5" x14ac:dyDescent="0.3">
      <c r="A140" s="4" t="s">
        <v>9</v>
      </c>
      <c r="B140" s="7">
        <v>2</v>
      </c>
      <c r="C140" s="7">
        <v>0</v>
      </c>
      <c r="D140" s="7">
        <f t="shared" si="15"/>
        <v>2</v>
      </c>
      <c r="E140" s="12">
        <f t="shared" si="16"/>
        <v>1</v>
      </c>
    </row>
    <row r="141" spans="1:5" x14ac:dyDescent="0.3">
      <c r="A141" s="4" t="s">
        <v>10</v>
      </c>
      <c r="B141" s="7">
        <v>0</v>
      </c>
      <c r="C141" s="7">
        <v>0</v>
      </c>
      <c r="D141" s="7">
        <f t="shared" si="15"/>
        <v>0</v>
      </c>
      <c r="E141" s="12" t="str">
        <f t="shared" si="16"/>
        <v>-</v>
      </c>
    </row>
    <row r="142" spans="1:5" x14ac:dyDescent="0.3">
      <c r="A142" s="4" t="s">
        <v>13</v>
      </c>
      <c r="B142" s="7">
        <v>0</v>
      </c>
      <c r="C142" s="7">
        <v>0</v>
      </c>
      <c r="D142" s="7">
        <f t="shared" si="15"/>
        <v>0</v>
      </c>
      <c r="E142" s="12" t="str">
        <f t="shared" si="16"/>
        <v>-</v>
      </c>
    </row>
    <row r="143" spans="1:5" x14ac:dyDescent="0.3">
      <c r="A143" s="4" t="s">
        <v>15</v>
      </c>
      <c r="B143" s="7">
        <v>0</v>
      </c>
      <c r="C143" s="7">
        <v>0</v>
      </c>
      <c r="D143" s="7">
        <f t="shared" si="15"/>
        <v>0</v>
      </c>
      <c r="E143" s="12" t="str">
        <f t="shared" si="16"/>
        <v>-</v>
      </c>
    </row>
    <row r="144" spans="1:5" x14ac:dyDescent="0.3">
      <c r="A144" s="4" t="s">
        <v>7</v>
      </c>
      <c r="B144" s="7">
        <v>0</v>
      </c>
      <c r="C144" s="7">
        <v>0</v>
      </c>
      <c r="D144" s="7">
        <f t="shared" si="15"/>
        <v>0</v>
      </c>
      <c r="E144" s="12" t="str">
        <f t="shared" si="16"/>
        <v>-</v>
      </c>
    </row>
    <row r="145" spans="1:5" x14ac:dyDescent="0.3">
      <c r="A145" s="4" t="s">
        <v>14</v>
      </c>
      <c r="B145" s="7">
        <v>0</v>
      </c>
      <c r="C145" s="7">
        <v>0</v>
      </c>
      <c r="D145" s="7">
        <f t="shared" si="15"/>
        <v>0</v>
      </c>
      <c r="E145" s="12" t="str">
        <f t="shared" si="16"/>
        <v>-</v>
      </c>
    </row>
    <row r="146" spans="1:5" x14ac:dyDescent="0.3">
      <c r="A146" s="9" t="s">
        <v>64</v>
      </c>
      <c r="B146" s="10">
        <f>SUM(B147:B155)</f>
        <v>18</v>
      </c>
      <c r="C146" s="10">
        <f t="shared" ref="C146" si="22">SUM(C147:C155)</f>
        <v>1</v>
      </c>
      <c r="D146" s="10">
        <f t="shared" si="15"/>
        <v>19</v>
      </c>
      <c r="E146" s="11">
        <f t="shared" si="16"/>
        <v>0.94736842105263153</v>
      </c>
    </row>
    <row r="147" spans="1:5" x14ac:dyDescent="0.3">
      <c r="A147" s="4" t="s">
        <v>12</v>
      </c>
      <c r="B147" s="7">
        <v>0</v>
      </c>
      <c r="C147" s="7">
        <v>0</v>
      </c>
      <c r="D147" s="7">
        <f t="shared" si="15"/>
        <v>0</v>
      </c>
      <c r="E147" s="12" t="str">
        <f t="shared" si="16"/>
        <v>-</v>
      </c>
    </row>
    <row r="148" spans="1:5" x14ac:dyDescent="0.3">
      <c r="A148" s="4" t="s">
        <v>11</v>
      </c>
      <c r="B148" s="7">
        <v>2</v>
      </c>
      <c r="C148" s="7">
        <v>0</v>
      </c>
      <c r="D148" s="7">
        <f t="shared" si="15"/>
        <v>2</v>
      </c>
      <c r="E148" s="12">
        <f t="shared" si="16"/>
        <v>1</v>
      </c>
    </row>
    <row r="149" spans="1:5" x14ac:dyDescent="0.3">
      <c r="A149" s="4" t="s">
        <v>41</v>
      </c>
      <c r="B149" s="7">
        <v>0</v>
      </c>
      <c r="C149" s="7">
        <v>0</v>
      </c>
      <c r="D149" s="7">
        <f t="shared" si="15"/>
        <v>0</v>
      </c>
      <c r="E149" s="12" t="str">
        <f t="shared" si="16"/>
        <v>-</v>
      </c>
    </row>
    <row r="150" spans="1:5" x14ac:dyDescent="0.3">
      <c r="A150" s="4" t="s">
        <v>9</v>
      </c>
      <c r="B150" s="7">
        <v>0</v>
      </c>
      <c r="C150" s="7">
        <v>0</v>
      </c>
      <c r="D150" s="7">
        <f t="shared" si="15"/>
        <v>0</v>
      </c>
      <c r="E150" s="12" t="str">
        <f t="shared" si="16"/>
        <v>-</v>
      </c>
    </row>
    <row r="151" spans="1:5" x14ac:dyDescent="0.3">
      <c r="A151" s="4" t="s">
        <v>10</v>
      </c>
      <c r="B151" s="7">
        <v>3</v>
      </c>
      <c r="C151" s="7">
        <v>0</v>
      </c>
      <c r="D151" s="7">
        <f t="shared" si="15"/>
        <v>3</v>
      </c>
      <c r="E151" s="12">
        <f t="shared" si="16"/>
        <v>1</v>
      </c>
    </row>
    <row r="152" spans="1:5" x14ac:dyDescent="0.3">
      <c r="A152" s="4" t="s">
        <v>13</v>
      </c>
      <c r="B152" s="7">
        <v>0</v>
      </c>
      <c r="C152" s="7">
        <v>0</v>
      </c>
      <c r="D152" s="7">
        <f t="shared" si="15"/>
        <v>0</v>
      </c>
      <c r="E152" s="12" t="str">
        <f t="shared" si="16"/>
        <v>-</v>
      </c>
    </row>
    <row r="153" spans="1:5" x14ac:dyDescent="0.3">
      <c r="A153" s="4" t="s">
        <v>15</v>
      </c>
      <c r="B153" s="7">
        <v>12</v>
      </c>
      <c r="C153" s="7">
        <v>1</v>
      </c>
      <c r="D153" s="7">
        <f t="shared" si="15"/>
        <v>13</v>
      </c>
      <c r="E153" s="12">
        <f t="shared" si="16"/>
        <v>0.92307692307692313</v>
      </c>
    </row>
    <row r="154" spans="1:5" x14ac:dyDescent="0.3">
      <c r="A154" s="4" t="s">
        <v>7</v>
      </c>
      <c r="B154" s="7">
        <v>1</v>
      </c>
      <c r="C154" s="7">
        <v>0</v>
      </c>
      <c r="D154" s="7">
        <f t="shared" si="15"/>
        <v>1</v>
      </c>
      <c r="E154" s="12">
        <f t="shared" si="16"/>
        <v>1</v>
      </c>
    </row>
    <row r="155" spans="1:5" x14ac:dyDescent="0.3">
      <c r="A155" s="4" t="s">
        <v>14</v>
      </c>
      <c r="B155" s="7">
        <v>0</v>
      </c>
      <c r="C155" s="7">
        <v>0</v>
      </c>
      <c r="D155" s="7">
        <f t="shared" ref="D155:D156" si="23">SUM(B155:C155)</f>
        <v>0</v>
      </c>
      <c r="E155" s="12" t="str">
        <f t="shared" ref="E155:E156" si="24">IFERROR((B155/D155),"-")</f>
        <v>-</v>
      </c>
    </row>
    <row r="156" spans="1:5" x14ac:dyDescent="0.3">
      <c r="A156" s="9" t="s">
        <v>66</v>
      </c>
      <c r="B156" s="10">
        <f>SUM(B146,B136,B126,B115,B105,B95,B85,B74,B64,B54,B44,B33,B23)</f>
        <v>209</v>
      </c>
      <c r="C156" s="10">
        <f>SUM(C146,C136,C126,C115,C105,C95,C85,C74,C64,C54,C44,C33,C23)</f>
        <v>3</v>
      </c>
      <c r="D156" s="10">
        <f t="shared" si="23"/>
        <v>212</v>
      </c>
      <c r="E156" s="11">
        <f t="shared" si="24"/>
        <v>0.98584905660377353</v>
      </c>
    </row>
    <row r="159" spans="1:5" x14ac:dyDescent="0.3">
      <c r="A159" s="25" t="s">
        <v>67</v>
      </c>
      <c r="B159" s="8" t="s">
        <v>50</v>
      </c>
      <c r="C159" s="8" t="s">
        <v>51</v>
      </c>
      <c r="D159" s="8" t="s">
        <v>35</v>
      </c>
      <c r="E159" s="8" t="s">
        <v>50</v>
      </c>
    </row>
    <row r="160" spans="1:5" x14ac:dyDescent="0.3">
      <c r="A160" s="9" t="s">
        <v>4</v>
      </c>
      <c r="B160" s="10">
        <f>SUM(B161:B166)</f>
        <v>16</v>
      </c>
      <c r="C160" s="10">
        <f t="shared" ref="C160:D160" si="25">SUM(C161:C166)</f>
        <v>1</v>
      </c>
      <c r="D160" s="10">
        <f t="shared" si="25"/>
        <v>17</v>
      </c>
      <c r="E160" s="11">
        <f t="shared" ref="E160:E175" si="26">IFERROR((B160/D160),"-")</f>
        <v>0.94117647058823528</v>
      </c>
    </row>
    <row r="161" spans="1:5" x14ac:dyDescent="0.3">
      <c r="A161" s="4" t="s">
        <v>52</v>
      </c>
      <c r="B161" s="7">
        <v>1</v>
      </c>
      <c r="D161" s="7">
        <f>SUM(B161:C161)</f>
        <v>1</v>
      </c>
      <c r="E161" s="12">
        <f t="shared" si="26"/>
        <v>1</v>
      </c>
    </row>
    <row r="162" spans="1:5" x14ac:dyDescent="0.3">
      <c r="A162" s="4" t="s">
        <v>53</v>
      </c>
      <c r="B162" s="7">
        <v>2</v>
      </c>
      <c r="D162" s="7">
        <f t="shared" ref="D162:D166" si="27">SUM(B162:C162)</f>
        <v>2</v>
      </c>
      <c r="E162" s="12">
        <f t="shared" si="26"/>
        <v>1</v>
      </c>
    </row>
    <row r="163" spans="1:5" x14ac:dyDescent="0.3">
      <c r="A163" s="4" t="s">
        <v>54</v>
      </c>
      <c r="B163" s="7">
        <v>4</v>
      </c>
      <c r="D163" s="7">
        <f t="shared" si="27"/>
        <v>4</v>
      </c>
      <c r="E163" s="12">
        <f t="shared" si="26"/>
        <v>1</v>
      </c>
    </row>
    <row r="164" spans="1:5" x14ac:dyDescent="0.3">
      <c r="A164" s="4" t="s">
        <v>55</v>
      </c>
      <c r="B164" s="7">
        <v>5</v>
      </c>
      <c r="D164" s="7">
        <f t="shared" si="27"/>
        <v>5</v>
      </c>
      <c r="E164" s="12">
        <f t="shared" si="26"/>
        <v>1</v>
      </c>
    </row>
    <row r="165" spans="1:5" x14ac:dyDescent="0.3">
      <c r="A165" s="4" t="s">
        <v>56</v>
      </c>
      <c r="B165" s="7">
        <v>3</v>
      </c>
      <c r="C165" s="7">
        <v>1</v>
      </c>
      <c r="D165" s="7">
        <f t="shared" si="27"/>
        <v>4</v>
      </c>
      <c r="E165" s="12">
        <f t="shared" si="26"/>
        <v>0.75</v>
      </c>
    </row>
    <row r="166" spans="1:5" x14ac:dyDescent="0.3">
      <c r="A166" s="4" t="s">
        <v>57</v>
      </c>
      <c r="B166" s="7">
        <v>1</v>
      </c>
      <c r="D166" s="7">
        <f t="shared" si="27"/>
        <v>1</v>
      </c>
      <c r="E166" s="12">
        <f t="shared" si="26"/>
        <v>1</v>
      </c>
    </row>
    <row r="167" spans="1:5" x14ac:dyDescent="0.3">
      <c r="A167" s="9" t="s">
        <v>5</v>
      </c>
      <c r="B167" s="10">
        <f>SUM(B168:B174)</f>
        <v>12</v>
      </c>
      <c r="C167" s="10">
        <f t="shared" ref="C167:D167" si="28">SUM(C168:C174)</f>
        <v>0</v>
      </c>
      <c r="D167" s="10">
        <f t="shared" si="28"/>
        <v>12</v>
      </c>
      <c r="E167" s="11">
        <f t="shared" si="26"/>
        <v>1</v>
      </c>
    </row>
    <row r="168" spans="1:5" x14ac:dyDescent="0.3">
      <c r="A168" s="4" t="s">
        <v>58</v>
      </c>
      <c r="D168" s="7">
        <f>SUM(B168:C168)</f>
        <v>0</v>
      </c>
      <c r="E168" s="12" t="str">
        <f t="shared" si="26"/>
        <v>-</v>
      </c>
    </row>
    <row r="169" spans="1:5" x14ac:dyDescent="0.3">
      <c r="A169" s="4" t="s">
        <v>59</v>
      </c>
      <c r="B169" s="7">
        <v>3</v>
      </c>
      <c r="D169" s="7">
        <f t="shared" ref="D169:D174" si="29">SUM(B169:C169)</f>
        <v>3</v>
      </c>
      <c r="E169" s="12">
        <f t="shared" si="26"/>
        <v>1</v>
      </c>
    </row>
    <row r="170" spans="1:5" x14ac:dyDescent="0.3">
      <c r="A170" s="4" t="s">
        <v>60</v>
      </c>
      <c r="B170" s="7">
        <v>4</v>
      </c>
      <c r="D170" s="7">
        <f t="shared" si="29"/>
        <v>4</v>
      </c>
      <c r="E170" s="12">
        <f t="shared" si="26"/>
        <v>1</v>
      </c>
    </row>
    <row r="171" spans="1:5" x14ac:dyDescent="0.3">
      <c r="A171" s="4" t="s">
        <v>61</v>
      </c>
      <c r="B171" s="7">
        <v>4</v>
      </c>
      <c r="D171" s="7">
        <f t="shared" si="29"/>
        <v>4</v>
      </c>
      <c r="E171" s="12">
        <f t="shared" si="26"/>
        <v>1</v>
      </c>
    </row>
    <row r="172" spans="1:5" x14ac:dyDescent="0.3">
      <c r="A172" s="4" t="s">
        <v>62</v>
      </c>
      <c r="B172" s="7">
        <v>1</v>
      </c>
      <c r="D172" s="7">
        <f t="shared" si="29"/>
        <v>1</v>
      </c>
      <c r="E172" s="12">
        <f t="shared" si="26"/>
        <v>1</v>
      </c>
    </row>
    <row r="173" spans="1:5" x14ac:dyDescent="0.3">
      <c r="A173" s="4" t="s">
        <v>63</v>
      </c>
      <c r="D173" s="7">
        <f t="shared" si="29"/>
        <v>0</v>
      </c>
      <c r="E173" s="12" t="str">
        <f t="shared" si="26"/>
        <v>-</v>
      </c>
    </row>
    <row r="174" spans="1:5" x14ac:dyDescent="0.3">
      <c r="A174" s="4" t="s">
        <v>64</v>
      </c>
      <c r="D174" s="7">
        <f t="shared" si="29"/>
        <v>0</v>
      </c>
      <c r="E174" s="12" t="str">
        <f t="shared" si="26"/>
        <v>-</v>
      </c>
    </row>
    <row r="175" spans="1:5" x14ac:dyDescent="0.3">
      <c r="A175" s="9" t="s">
        <v>35</v>
      </c>
      <c r="B175" s="10">
        <f>SUM(B160,B167)</f>
        <v>28</v>
      </c>
      <c r="C175" s="10">
        <f t="shared" ref="C175" si="30">SUM(C160,C167)</f>
        <v>1</v>
      </c>
      <c r="D175" s="10">
        <f>SUM(D160,D167)</f>
        <v>29</v>
      </c>
      <c r="E175" s="11">
        <f t="shared" si="26"/>
        <v>0.96551724137931039</v>
      </c>
    </row>
    <row r="178" spans="1:5" x14ac:dyDescent="0.3">
      <c r="A178" s="25" t="s">
        <v>68</v>
      </c>
      <c r="B178" s="8" t="s">
        <v>50</v>
      </c>
      <c r="C178" s="8" t="s">
        <v>51</v>
      </c>
      <c r="D178" s="8" t="s">
        <v>35</v>
      </c>
      <c r="E178" s="8" t="s">
        <v>50</v>
      </c>
    </row>
    <row r="179" spans="1:5" x14ac:dyDescent="0.3">
      <c r="A179" s="14" t="s">
        <v>4</v>
      </c>
      <c r="B179" s="15">
        <f>SUM(B180,B190,B211,B221,B231,B201)</f>
        <v>16</v>
      </c>
      <c r="C179" s="15">
        <f t="shared" ref="C179:D179" si="31">SUM(C180,C190,C211,C221,C231,C201)</f>
        <v>1</v>
      </c>
      <c r="D179" s="15">
        <f t="shared" si="31"/>
        <v>17</v>
      </c>
      <c r="E179" s="12">
        <f t="shared" ref="E179" si="32">IFERROR((B179/D179),"-")</f>
        <v>0.94117647058823528</v>
      </c>
    </row>
    <row r="180" spans="1:5" x14ac:dyDescent="0.3">
      <c r="A180" s="16" t="s">
        <v>52</v>
      </c>
      <c r="B180" s="10">
        <f>SUM(B181:B189)</f>
        <v>1</v>
      </c>
      <c r="C180" s="10">
        <f>SUM(C181:C189)</f>
        <v>0</v>
      </c>
      <c r="D180" s="10">
        <f t="shared" ref="D180:D255" si="33">SUM(B180:C180)</f>
        <v>1</v>
      </c>
      <c r="E180" s="11">
        <f t="shared" ref="E180:E255" si="34">IFERROR((B180/D180),"-")</f>
        <v>1</v>
      </c>
    </row>
    <row r="181" spans="1:5" x14ac:dyDescent="0.3">
      <c r="A181" s="6" t="s">
        <v>12</v>
      </c>
      <c r="B181" s="7">
        <v>0</v>
      </c>
      <c r="C181" s="7">
        <v>0</v>
      </c>
      <c r="D181" s="7">
        <f>SUM(B181:C181)</f>
        <v>0</v>
      </c>
      <c r="E181" s="12" t="str">
        <f t="shared" si="34"/>
        <v>-</v>
      </c>
    </row>
    <row r="182" spans="1:5" x14ac:dyDescent="0.3">
      <c r="A182" s="6" t="s">
        <v>11</v>
      </c>
      <c r="B182" s="7">
        <v>0</v>
      </c>
      <c r="C182" s="7">
        <v>0</v>
      </c>
      <c r="D182" s="7">
        <f t="shared" si="33"/>
        <v>0</v>
      </c>
      <c r="E182" s="12" t="str">
        <f t="shared" si="34"/>
        <v>-</v>
      </c>
    </row>
    <row r="183" spans="1:5" x14ac:dyDescent="0.3">
      <c r="A183" s="6" t="s">
        <v>41</v>
      </c>
      <c r="B183" s="7">
        <v>0</v>
      </c>
      <c r="C183" s="7">
        <v>0</v>
      </c>
      <c r="D183" s="7">
        <f t="shared" si="33"/>
        <v>0</v>
      </c>
      <c r="E183" s="12" t="str">
        <f t="shared" si="34"/>
        <v>-</v>
      </c>
    </row>
    <row r="184" spans="1:5" x14ac:dyDescent="0.3">
      <c r="A184" s="6" t="s">
        <v>9</v>
      </c>
      <c r="B184" s="7">
        <v>0</v>
      </c>
      <c r="C184" s="7">
        <v>0</v>
      </c>
      <c r="D184" s="7">
        <f t="shared" si="33"/>
        <v>0</v>
      </c>
      <c r="E184" s="12" t="str">
        <f t="shared" si="34"/>
        <v>-</v>
      </c>
    </row>
    <row r="185" spans="1:5" x14ac:dyDescent="0.3">
      <c r="A185" s="6" t="s">
        <v>10</v>
      </c>
      <c r="B185" s="7">
        <v>0</v>
      </c>
      <c r="C185" s="7">
        <v>0</v>
      </c>
      <c r="D185" s="7">
        <f t="shared" si="33"/>
        <v>0</v>
      </c>
      <c r="E185" s="12" t="str">
        <f t="shared" si="34"/>
        <v>-</v>
      </c>
    </row>
    <row r="186" spans="1:5" x14ac:dyDescent="0.3">
      <c r="A186" s="6" t="s">
        <v>13</v>
      </c>
      <c r="B186" s="7">
        <v>0</v>
      </c>
      <c r="C186" s="7">
        <v>0</v>
      </c>
      <c r="D186" s="7">
        <f t="shared" si="33"/>
        <v>0</v>
      </c>
      <c r="E186" s="12" t="str">
        <f t="shared" si="34"/>
        <v>-</v>
      </c>
    </row>
    <row r="187" spans="1:5" x14ac:dyDescent="0.3">
      <c r="A187" s="6" t="s">
        <v>15</v>
      </c>
      <c r="B187" s="7">
        <v>1</v>
      </c>
      <c r="C187" s="7">
        <v>0</v>
      </c>
      <c r="D187" s="7">
        <f t="shared" si="33"/>
        <v>1</v>
      </c>
      <c r="E187" s="12">
        <f t="shared" si="34"/>
        <v>1</v>
      </c>
    </row>
    <row r="188" spans="1:5" x14ac:dyDescent="0.3">
      <c r="A188" s="6" t="s">
        <v>7</v>
      </c>
      <c r="B188" s="7">
        <v>0</v>
      </c>
      <c r="C188" s="7">
        <v>0</v>
      </c>
      <c r="D188" s="7">
        <f t="shared" si="33"/>
        <v>0</v>
      </c>
      <c r="E188" s="12" t="str">
        <f t="shared" si="34"/>
        <v>-</v>
      </c>
    </row>
    <row r="189" spans="1:5" x14ac:dyDescent="0.3">
      <c r="A189" s="6" t="s">
        <v>14</v>
      </c>
      <c r="B189" s="7">
        <v>0</v>
      </c>
      <c r="C189" s="7">
        <v>0</v>
      </c>
      <c r="D189" s="7">
        <f t="shared" si="33"/>
        <v>0</v>
      </c>
      <c r="E189" s="12" t="str">
        <f t="shared" si="34"/>
        <v>-</v>
      </c>
    </row>
    <row r="190" spans="1:5" x14ac:dyDescent="0.3">
      <c r="A190" s="16" t="s">
        <v>53</v>
      </c>
      <c r="B190" s="10">
        <f>SUM(B191:B199)</f>
        <v>2</v>
      </c>
      <c r="C190" s="10">
        <f>SUM(C191:C199)</f>
        <v>0</v>
      </c>
      <c r="D190" s="10">
        <f t="shared" si="33"/>
        <v>2</v>
      </c>
      <c r="E190" s="11">
        <f t="shared" si="34"/>
        <v>1</v>
      </c>
    </row>
    <row r="191" spans="1:5" x14ac:dyDescent="0.3">
      <c r="A191" s="6" t="s">
        <v>12</v>
      </c>
      <c r="B191" s="7">
        <v>0</v>
      </c>
      <c r="C191" s="7">
        <v>0</v>
      </c>
      <c r="D191" s="7">
        <f t="shared" si="33"/>
        <v>0</v>
      </c>
      <c r="E191" s="12" t="str">
        <f t="shared" si="34"/>
        <v>-</v>
      </c>
    </row>
    <row r="192" spans="1:5" x14ac:dyDescent="0.3">
      <c r="A192" s="6" t="s">
        <v>11</v>
      </c>
      <c r="B192" s="7">
        <v>0</v>
      </c>
      <c r="C192" s="7">
        <v>0</v>
      </c>
      <c r="D192" s="7">
        <f t="shared" si="33"/>
        <v>0</v>
      </c>
      <c r="E192" s="12" t="str">
        <f t="shared" si="34"/>
        <v>-</v>
      </c>
    </row>
    <row r="193" spans="1:5" x14ac:dyDescent="0.3">
      <c r="A193" s="6" t="s">
        <v>41</v>
      </c>
      <c r="B193" s="7">
        <v>0</v>
      </c>
      <c r="C193" s="7">
        <v>0</v>
      </c>
      <c r="D193" s="7">
        <f t="shared" si="33"/>
        <v>0</v>
      </c>
      <c r="E193" s="12" t="str">
        <f t="shared" si="34"/>
        <v>-</v>
      </c>
    </row>
    <row r="194" spans="1:5" x14ac:dyDescent="0.3">
      <c r="A194" s="6" t="s">
        <v>9</v>
      </c>
      <c r="B194" s="7">
        <v>0</v>
      </c>
      <c r="C194" s="7">
        <v>0</v>
      </c>
      <c r="D194" s="7">
        <f t="shared" si="33"/>
        <v>0</v>
      </c>
      <c r="E194" s="12" t="str">
        <f t="shared" si="34"/>
        <v>-</v>
      </c>
    </row>
    <row r="195" spans="1:5" x14ac:dyDescent="0.3">
      <c r="A195" s="6" t="s">
        <v>10</v>
      </c>
      <c r="B195" s="7">
        <v>0</v>
      </c>
      <c r="C195" s="7">
        <v>0</v>
      </c>
      <c r="D195" s="7">
        <f t="shared" si="33"/>
        <v>0</v>
      </c>
      <c r="E195" s="12" t="str">
        <f t="shared" si="34"/>
        <v>-</v>
      </c>
    </row>
    <row r="196" spans="1:5" x14ac:dyDescent="0.3">
      <c r="A196" s="6" t="s">
        <v>13</v>
      </c>
      <c r="B196" s="7">
        <v>0</v>
      </c>
      <c r="C196" s="7">
        <v>0</v>
      </c>
      <c r="D196" s="7">
        <f t="shared" si="33"/>
        <v>0</v>
      </c>
      <c r="E196" s="12" t="str">
        <f t="shared" si="34"/>
        <v>-</v>
      </c>
    </row>
    <row r="197" spans="1:5" x14ac:dyDescent="0.3">
      <c r="A197" s="6" t="s">
        <v>15</v>
      </c>
      <c r="B197" s="7">
        <v>2</v>
      </c>
      <c r="C197" s="7">
        <v>0</v>
      </c>
      <c r="D197" s="7">
        <f t="shared" si="33"/>
        <v>2</v>
      </c>
      <c r="E197" s="12">
        <f t="shared" si="34"/>
        <v>1</v>
      </c>
    </row>
    <row r="198" spans="1:5" x14ac:dyDescent="0.3">
      <c r="A198" s="6" t="s">
        <v>7</v>
      </c>
      <c r="B198" s="7">
        <v>0</v>
      </c>
      <c r="C198" s="7">
        <v>0</v>
      </c>
      <c r="D198" s="7">
        <f t="shared" si="33"/>
        <v>0</v>
      </c>
      <c r="E198" s="12" t="str">
        <f t="shared" si="34"/>
        <v>-</v>
      </c>
    </row>
    <row r="199" spans="1:5" x14ac:dyDescent="0.3">
      <c r="A199" s="6" t="s">
        <v>14</v>
      </c>
      <c r="B199" s="7">
        <v>0</v>
      </c>
      <c r="C199" s="7">
        <v>0</v>
      </c>
      <c r="D199" s="7">
        <f t="shared" si="33"/>
        <v>0</v>
      </c>
      <c r="E199" s="12" t="str">
        <f t="shared" si="34"/>
        <v>-</v>
      </c>
    </row>
    <row r="200" spans="1:5" x14ac:dyDescent="0.3">
      <c r="A200" s="25" t="s">
        <v>68</v>
      </c>
      <c r="B200" s="8" t="s">
        <v>50</v>
      </c>
      <c r="C200" s="8" t="s">
        <v>51</v>
      </c>
      <c r="D200" s="8" t="s">
        <v>35</v>
      </c>
      <c r="E200" s="8" t="s">
        <v>50</v>
      </c>
    </row>
    <row r="201" spans="1:5" x14ac:dyDescent="0.3">
      <c r="A201" s="16" t="s">
        <v>54</v>
      </c>
      <c r="B201" s="10">
        <f>SUM(B202:B210)</f>
        <v>4</v>
      </c>
      <c r="C201" s="10">
        <f>SUM(C202:C210)</f>
        <v>0</v>
      </c>
      <c r="D201" s="10">
        <f t="shared" ref="D201:D210" si="35">SUM(B201:C201)</f>
        <v>4</v>
      </c>
      <c r="E201" s="11">
        <f t="shared" ref="E201:E210" si="36">IFERROR((B201/D201),"-")</f>
        <v>1</v>
      </c>
    </row>
    <row r="202" spans="1:5" x14ac:dyDescent="0.3">
      <c r="A202" s="6" t="s">
        <v>12</v>
      </c>
      <c r="B202" s="7">
        <v>0</v>
      </c>
      <c r="C202" s="7">
        <v>0</v>
      </c>
      <c r="D202" s="7">
        <f t="shared" si="35"/>
        <v>0</v>
      </c>
      <c r="E202" s="12" t="str">
        <f t="shared" si="36"/>
        <v>-</v>
      </c>
    </row>
    <row r="203" spans="1:5" x14ac:dyDescent="0.3">
      <c r="A203" s="6" t="s">
        <v>11</v>
      </c>
      <c r="B203" s="7">
        <v>1</v>
      </c>
      <c r="C203" s="7">
        <v>0</v>
      </c>
      <c r="D203" s="7">
        <f t="shared" si="35"/>
        <v>1</v>
      </c>
      <c r="E203" s="12">
        <f t="shared" si="36"/>
        <v>1</v>
      </c>
    </row>
    <row r="204" spans="1:5" x14ac:dyDescent="0.3">
      <c r="A204" s="6" t="s">
        <v>41</v>
      </c>
      <c r="B204" s="7">
        <v>0</v>
      </c>
      <c r="C204" s="7">
        <v>0</v>
      </c>
      <c r="D204" s="7">
        <f t="shared" si="35"/>
        <v>0</v>
      </c>
      <c r="E204" s="12" t="str">
        <f t="shared" si="36"/>
        <v>-</v>
      </c>
    </row>
    <row r="205" spans="1:5" x14ac:dyDescent="0.3">
      <c r="A205" s="6" t="s">
        <v>9</v>
      </c>
      <c r="B205" s="7">
        <v>0</v>
      </c>
      <c r="C205" s="7">
        <v>0</v>
      </c>
      <c r="D205" s="7">
        <f t="shared" si="35"/>
        <v>0</v>
      </c>
      <c r="E205" s="12" t="str">
        <f t="shared" si="36"/>
        <v>-</v>
      </c>
    </row>
    <row r="206" spans="1:5" x14ac:dyDescent="0.3">
      <c r="A206" s="6" t="s">
        <v>10</v>
      </c>
      <c r="B206" s="7">
        <v>1</v>
      </c>
      <c r="C206" s="7">
        <v>0</v>
      </c>
      <c r="D206" s="7">
        <f t="shared" si="35"/>
        <v>1</v>
      </c>
      <c r="E206" s="12">
        <f t="shared" si="36"/>
        <v>1</v>
      </c>
    </row>
    <row r="207" spans="1:5" x14ac:dyDescent="0.3">
      <c r="A207" s="6" t="s">
        <v>13</v>
      </c>
      <c r="B207" s="7">
        <v>0</v>
      </c>
      <c r="C207" s="7">
        <v>0</v>
      </c>
      <c r="D207" s="7">
        <f t="shared" si="35"/>
        <v>0</v>
      </c>
      <c r="E207" s="12" t="str">
        <f t="shared" si="36"/>
        <v>-</v>
      </c>
    </row>
    <row r="208" spans="1:5" x14ac:dyDescent="0.3">
      <c r="A208" s="6" t="s">
        <v>15</v>
      </c>
      <c r="B208" s="7">
        <v>1</v>
      </c>
      <c r="C208" s="7">
        <v>0</v>
      </c>
      <c r="D208" s="7">
        <f t="shared" si="35"/>
        <v>1</v>
      </c>
      <c r="E208" s="12">
        <f t="shared" si="36"/>
        <v>1</v>
      </c>
    </row>
    <row r="209" spans="1:5" x14ac:dyDescent="0.3">
      <c r="A209" s="6" t="s">
        <v>7</v>
      </c>
      <c r="B209" s="7">
        <v>1</v>
      </c>
      <c r="C209" s="7">
        <v>0</v>
      </c>
      <c r="D209" s="7">
        <f t="shared" si="35"/>
        <v>1</v>
      </c>
      <c r="E209" s="12">
        <f t="shared" si="36"/>
        <v>1</v>
      </c>
    </row>
    <row r="210" spans="1:5" x14ac:dyDescent="0.3">
      <c r="A210" s="6" t="s">
        <v>14</v>
      </c>
      <c r="B210" s="7">
        <v>0</v>
      </c>
      <c r="C210" s="7">
        <v>0</v>
      </c>
      <c r="D210" s="7">
        <f t="shared" si="35"/>
        <v>0</v>
      </c>
      <c r="E210" s="12" t="str">
        <f t="shared" si="36"/>
        <v>-</v>
      </c>
    </row>
    <row r="211" spans="1:5" x14ac:dyDescent="0.3">
      <c r="A211" s="16" t="s">
        <v>55</v>
      </c>
      <c r="B211" s="10">
        <f>SUM(B212:B220)</f>
        <v>5</v>
      </c>
      <c r="C211" s="10">
        <f>SUM(C212:C220)</f>
        <v>0</v>
      </c>
      <c r="D211" s="10">
        <f t="shared" si="33"/>
        <v>5</v>
      </c>
      <c r="E211" s="11">
        <f t="shared" si="34"/>
        <v>1</v>
      </c>
    </row>
    <row r="212" spans="1:5" x14ac:dyDescent="0.3">
      <c r="A212" s="6" t="s">
        <v>12</v>
      </c>
      <c r="B212" s="35">
        <v>0</v>
      </c>
      <c r="C212" s="35">
        <v>0</v>
      </c>
      <c r="D212" s="7">
        <f t="shared" si="33"/>
        <v>0</v>
      </c>
      <c r="E212" s="12" t="str">
        <f t="shared" si="34"/>
        <v>-</v>
      </c>
    </row>
    <row r="213" spans="1:5" x14ac:dyDescent="0.3">
      <c r="A213" s="6" t="s">
        <v>11</v>
      </c>
      <c r="B213" s="35">
        <v>0</v>
      </c>
      <c r="C213" s="35">
        <v>0</v>
      </c>
      <c r="D213" s="7">
        <f t="shared" si="33"/>
        <v>0</v>
      </c>
      <c r="E213" s="12" t="str">
        <f t="shared" si="34"/>
        <v>-</v>
      </c>
    </row>
    <row r="214" spans="1:5" x14ac:dyDescent="0.3">
      <c r="A214" s="6" t="s">
        <v>41</v>
      </c>
      <c r="B214" s="35">
        <v>0</v>
      </c>
      <c r="C214" s="35">
        <v>0</v>
      </c>
      <c r="D214" s="7">
        <f t="shared" si="33"/>
        <v>0</v>
      </c>
      <c r="E214" s="12" t="str">
        <f t="shared" si="34"/>
        <v>-</v>
      </c>
    </row>
    <row r="215" spans="1:5" x14ac:dyDescent="0.3">
      <c r="A215" s="6" t="s">
        <v>9</v>
      </c>
      <c r="B215" s="35">
        <v>0</v>
      </c>
      <c r="C215" s="35">
        <v>0</v>
      </c>
      <c r="D215" s="7">
        <f t="shared" si="33"/>
        <v>0</v>
      </c>
      <c r="E215" s="12" t="str">
        <f t="shared" si="34"/>
        <v>-</v>
      </c>
    </row>
    <row r="216" spans="1:5" x14ac:dyDescent="0.3">
      <c r="A216" s="6" t="s">
        <v>10</v>
      </c>
      <c r="B216" s="35">
        <v>3</v>
      </c>
      <c r="C216" s="35">
        <v>0</v>
      </c>
      <c r="D216" s="7">
        <f t="shared" si="33"/>
        <v>3</v>
      </c>
      <c r="E216" s="12">
        <f t="shared" si="34"/>
        <v>1</v>
      </c>
    </row>
    <row r="217" spans="1:5" x14ac:dyDescent="0.3">
      <c r="A217" s="6" t="s">
        <v>13</v>
      </c>
      <c r="B217" s="35">
        <v>0</v>
      </c>
      <c r="C217" s="35">
        <v>0</v>
      </c>
      <c r="D217" s="7">
        <f t="shared" si="33"/>
        <v>0</v>
      </c>
      <c r="E217" s="12" t="str">
        <f t="shared" si="34"/>
        <v>-</v>
      </c>
    </row>
    <row r="218" spans="1:5" x14ac:dyDescent="0.3">
      <c r="A218" s="6" t="s">
        <v>15</v>
      </c>
      <c r="B218" s="35">
        <v>2</v>
      </c>
      <c r="C218" s="35">
        <v>0</v>
      </c>
      <c r="D218" s="7">
        <f t="shared" si="33"/>
        <v>2</v>
      </c>
      <c r="E218" s="12">
        <f t="shared" si="34"/>
        <v>1</v>
      </c>
    </row>
    <row r="219" spans="1:5" x14ac:dyDescent="0.3">
      <c r="A219" s="6" t="s">
        <v>7</v>
      </c>
      <c r="B219" s="35">
        <v>0</v>
      </c>
      <c r="C219" s="35">
        <v>0</v>
      </c>
      <c r="D219" s="7">
        <f t="shared" si="33"/>
        <v>0</v>
      </c>
      <c r="E219" s="12" t="str">
        <f t="shared" si="34"/>
        <v>-</v>
      </c>
    </row>
    <row r="220" spans="1:5" x14ac:dyDescent="0.3">
      <c r="A220" s="6" t="s">
        <v>14</v>
      </c>
      <c r="B220" s="35">
        <v>0</v>
      </c>
      <c r="C220" s="35">
        <v>0</v>
      </c>
      <c r="D220" s="7">
        <f t="shared" si="33"/>
        <v>0</v>
      </c>
      <c r="E220" s="12" t="str">
        <f t="shared" si="34"/>
        <v>-</v>
      </c>
    </row>
    <row r="221" spans="1:5" x14ac:dyDescent="0.3">
      <c r="A221" s="16" t="s">
        <v>56</v>
      </c>
      <c r="B221" s="10">
        <f>SUM(B222:B230)</f>
        <v>3</v>
      </c>
      <c r="C221" s="10">
        <f>SUM(C222:C230)</f>
        <v>1</v>
      </c>
      <c r="D221" s="10">
        <f t="shared" si="33"/>
        <v>4</v>
      </c>
      <c r="E221" s="11">
        <f t="shared" si="34"/>
        <v>0.75</v>
      </c>
    </row>
    <row r="222" spans="1:5" x14ac:dyDescent="0.3">
      <c r="A222" s="6" t="s">
        <v>12</v>
      </c>
      <c r="B222" s="7">
        <v>0</v>
      </c>
      <c r="C222" s="7">
        <v>0</v>
      </c>
      <c r="D222" s="7">
        <f t="shared" si="33"/>
        <v>0</v>
      </c>
      <c r="E222" s="12" t="str">
        <f t="shared" si="34"/>
        <v>-</v>
      </c>
    </row>
    <row r="223" spans="1:5" x14ac:dyDescent="0.3">
      <c r="A223" s="6" t="s">
        <v>11</v>
      </c>
      <c r="B223" s="7">
        <v>3</v>
      </c>
      <c r="C223" s="7">
        <v>1</v>
      </c>
      <c r="D223" s="7">
        <f t="shared" si="33"/>
        <v>4</v>
      </c>
      <c r="E223" s="12">
        <f t="shared" si="34"/>
        <v>0.75</v>
      </c>
    </row>
    <row r="224" spans="1:5" x14ac:dyDescent="0.3">
      <c r="A224" s="6" t="s">
        <v>41</v>
      </c>
      <c r="B224" s="7">
        <v>0</v>
      </c>
      <c r="C224" s="7">
        <v>0</v>
      </c>
      <c r="D224" s="7">
        <f t="shared" si="33"/>
        <v>0</v>
      </c>
      <c r="E224" s="12" t="str">
        <f t="shared" si="34"/>
        <v>-</v>
      </c>
    </row>
    <row r="225" spans="1:5" x14ac:dyDescent="0.3">
      <c r="A225" s="6" t="s">
        <v>9</v>
      </c>
      <c r="B225" s="7">
        <v>0</v>
      </c>
      <c r="C225" s="7">
        <v>0</v>
      </c>
      <c r="D225" s="7">
        <f t="shared" si="33"/>
        <v>0</v>
      </c>
      <c r="E225" s="12" t="str">
        <f t="shared" si="34"/>
        <v>-</v>
      </c>
    </row>
    <row r="226" spans="1:5" x14ac:dyDescent="0.3">
      <c r="A226" s="6" t="s">
        <v>10</v>
      </c>
      <c r="B226" s="7">
        <v>0</v>
      </c>
      <c r="C226" s="7">
        <v>0</v>
      </c>
      <c r="D226" s="7">
        <f t="shared" si="33"/>
        <v>0</v>
      </c>
      <c r="E226" s="12" t="str">
        <f t="shared" si="34"/>
        <v>-</v>
      </c>
    </row>
    <row r="227" spans="1:5" x14ac:dyDescent="0.3">
      <c r="A227" s="6" t="s">
        <v>13</v>
      </c>
      <c r="B227" s="7">
        <v>0</v>
      </c>
      <c r="C227" s="7">
        <v>0</v>
      </c>
      <c r="D227" s="7">
        <f t="shared" si="33"/>
        <v>0</v>
      </c>
      <c r="E227" s="12" t="str">
        <f t="shared" si="34"/>
        <v>-</v>
      </c>
    </row>
    <row r="228" spans="1:5" x14ac:dyDescent="0.3">
      <c r="A228" s="6" t="s">
        <v>15</v>
      </c>
      <c r="B228" s="7">
        <v>0</v>
      </c>
      <c r="C228" s="7">
        <v>0</v>
      </c>
      <c r="D228" s="7">
        <f t="shared" si="33"/>
        <v>0</v>
      </c>
      <c r="E228" s="12" t="str">
        <f t="shared" si="34"/>
        <v>-</v>
      </c>
    </row>
    <row r="229" spans="1:5" x14ac:dyDescent="0.3">
      <c r="A229" s="6" t="s">
        <v>7</v>
      </c>
      <c r="B229" s="7">
        <v>0</v>
      </c>
      <c r="C229" s="7">
        <v>0</v>
      </c>
      <c r="D229" s="7">
        <f t="shared" si="33"/>
        <v>0</v>
      </c>
      <c r="E229" s="12" t="str">
        <f t="shared" si="34"/>
        <v>-</v>
      </c>
    </row>
    <row r="230" spans="1:5" x14ac:dyDescent="0.3">
      <c r="A230" s="6" t="s">
        <v>14</v>
      </c>
      <c r="B230" s="7">
        <v>0</v>
      </c>
      <c r="C230" s="7">
        <v>0</v>
      </c>
      <c r="D230" s="7">
        <f t="shared" si="33"/>
        <v>0</v>
      </c>
      <c r="E230" s="12" t="str">
        <f t="shared" si="34"/>
        <v>-</v>
      </c>
    </row>
    <row r="231" spans="1:5" x14ac:dyDescent="0.3">
      <c r="A231" s="16" t="s">
        <v>57</v>
      </c>
      <c r="B231" s="10">
        <f>SUM(B232:B240)</f>
        <v>1</v>
      </c>
      <c r="C231" s="10">
        <f>SUM(C232:C240)</f>
        <v>0</v>
      </c>
      <c r="D231" s="10">
        <f t="shared" ref="D231:D240" si="37">SUM(B231:C231)</f>
        <v>1</v>
      </c>
      <c r="E231" s="11">
        <f t="shared" ref="E231:E240" si="38">IFERROR((B231/D231),"-")</f>
        <v>1</v>
      </c>
    </row>
    <row r="232" spans="1:5" x14ac:dyDescent="0.3">
      <c r="A232" s="6" t="s">
        <v>12</v>
      </c>
      <c r="B232" s="7">
        <v>0</v>
      </c>
      <c r="C232" s="7">
        <v>0</v>
      </c>
      <c r="D232" s="7">
        <f t="shared" si="37"/>
        <v>0</v>
      </c>
      <c r="E232" s="12" t="str">
        <f t="shared" si="38"/>
        <v>-</v>
      </c>
    </row>
    <row r="233" spans="1:5" x14ac:dyDescent="0.3">
      <c r="A233" s="6" t="s">
        <v>11</v>
      </c>
      <c r="B233" s="7">
        <v>1</v>
      </c>
      <c r="C233" s="7">
        <v>0</v>
      </c>
      <c r="D233" s="7">
        <f t="shared" si="37"/>
        <v>1</v>
      </c>
      <c r="E233" s="12">
        <f t="shared" si="38"/>
        <v>1</v>
      </c>
    </row>
    <row r="234" spans="1:5" x14ac:dyDescent="0.3">
      <c r="A234" s="6" t="s">
        <v>41</v>
      </c>
      <c r="B234" s="7">
        <v>0</v>
      </c>
      <c r="C234" s="7">
        <v>0</v>
      </c>
      <c r="D234" s="7">
        <f t="shared" si="37"/>
        <v>0</v>
      </c>
      <c r="E234" s="12" t="str">
        <f t="shared" si="38"/>
        <v>-</v>
      </c>
    </row>
    <row r="235" spans="1:5" x14ac:dyDescent="0.3">
      <c r="A235" s="6" t="s">
        <v>9</v>
      </c>
      <c r="B235" s="7">
        <v>0</v>
      </c>
      <c r="C235" s="7">
        <v>0</v>
      </c>
      <c r="D235" s="7">
        <f t="shared" si="37"/>
        <v>0</v>
      </c>
      <c r="E235" s="12" t="str">
        <f t="shared" si="38"/>
        <v>-</v>
      </c>
    </row>
    <row r="236" spans="1:5" x14ac:dyDescent="0.3">
      <c r="A236" s="6" t="s">
        <v>10</v>
      </c>
      <c r="B236" s="7">
        <v>0</v>
      </c>
      <c r="C236" s="7">
        <v>0</v>
      </c>
      <c r="D236" s="7">
        <f t="shared" si="37"/>
        <v>0</v>
      </c>
      <c r="E236" s="12" t="str">
        <f t="shared" si="38"/>
        <v>-</v>
      </c>
    </row>
    <row r="237" spans="1:5" x14ac:dyDescent="0.3">
      <c r="A237" s="6" t="s">
        <v>13</v>
      </c>
      <c r="B237" s="7">
        <v>0</v>
      </c>
      <c r="C237" s="7">
        <v>0</v>
      </c>
      <c r="D237" s="7">
        <f t="shared" si="37"/>
        <v>0</v>
      </c>
      <c r="E237" s="12" t="str">
        <f t="shared" si="38"/>
        <v>-</v>
      </c>
    </row>
    <row r="238" spans="1:5" x14ac:dyDescent="0.3">
      <c r="A238" s="6" t="s">
        <v>15</v>
      </c>
      <c r="B238" s="7">
        <v>0</v>
      </c>
      <c r="C238" s="7">
        <v>0</v>
      </c>
      <c r="D238" s="7">
        <f t="shared" si="37"/>
        <v>0</v>
      </c>
      <c r="E238" s="12" t="str">
        <f t="shared" si="38"/>
        <v>-</v>
      </c>
    </row>
    <row r="239" spans="1:5" x14ac:dyDescent="0.3">
      <c r="A239" s="6" t="s">
        <v>7</v>
      </c>
      <c r="B239" s="7">
        <v>0</v>
      </c>
      <c r="C239" s="7">
        <v>0</v>
      </c>
      <c r="D239" s="7">
        <f t="shared" si="37"/>
        <v>0</v>
      </c>
      <c r="E239" s="12" t="str">
        <f t="shared" si="38"/>
        <v>-</v>
      </c>
    </row>
    <row r="240" spans="1:5" x14ac:dyDescent="0.3">
      <c r="A240" s="6" t="s">
        <v>14</v>
      </c>
      <c r="B240" s="7">
        <v>0</v>
      </c>
      <c r="C240" s="7">
        <v>0</v>
      </c>
      <c r="D240" s="7">
        <f t="shared" si="37"/>
        <v>0</v>
      </c>
      <c r="E240" s="12" t="str">
        <f t="shared" si="38"/>
        <v>-</v>
      </c>
    </row>
    <row r="241" spans="1:5" x14ac:dyDescent="0.3">
      <c r="A241" s="25" t="s">
        <v>68</v>
      </c>
      <c r="B241" s="8" t="s">
        <v>50</v>
      </c>
      <c r="C241" s="8" t="s">
        <v>51</v>
      </c>
      <c r="D241" s="8" t="s">
        <v>35</v>
      </c>
      <c r="E241" s="8" t="s">
        <v>50</v>
      </c>
    </row>
    <row r="242" spans="1:5" x14ac:dyDescent="0.3">
      <c r="A242" s="14" t="s">
        <v>5</v>
      </c>
      <c r="B242" s="15">
        <f>SUM(B243,B253,B263,B274)</f>
        <v>12</v>
      </c>
      <c r="C242" s="15">
        <f t="shared" ref="C242:D242" si="39">SUM(C243,C253,C263,C274)</f>
        <v>0</v>
      </c>
      <c r="D242" s="15">
        <f t="shared" si="39"/>
        <v>12</v>
      </c>
      <c r="E242" s="12">
        <f t="shared" si="34"/>
        <v>1</v>
      </c>
    </row>
    <row r="243" spans="1:5" x14ac:dyDescent="0.3">
      <c r="A243" s="16" t="s">
        <v>59</v>
      </c>
      <c r="B243" s="10">
        <f>SUM(B244:B252)</f>
        <v>3</v>
      </c>
      <c r="C243" s="10">
        <f>SUM(C244:C252)</f>
        <v>0</v>
      </c>
      <c r="D243" s="10">
        <f t="shared" si="33"/>
        <v>3</v>
      </c>
      <c r="E243" s="11">
        <f t="shared" si="34"/>
        <v>1</v>
      </c>
    </row>
    <row r="244" spans="1:5" x14ac:dyDescent="0.3">
      <c r="A244" s="6" t="s">
        <v>12</v>
      </c>
      <c r="B244" s="7">
        <v>0</v>
      </c>
      <c r="C244" s="7">
        <v>0</v>
      </c>
      <c r="D244" s="7">
        <f t="shared" si="33"/>
        <v>0</v>
      </c>
      <c r="E244" s="12" t="str">
        <f t="shared" si="34"/>
        <v>-</v>
      </c>
    </row>
    <row r="245" spans="1:5" x14ac:dyDescent="0.3">
      <c r="A245" s="6" t="s">
        <v>11</v>
      </c>
      <c r="B245" s="7">
        <v>1</v>
      </c>
      <c r="C245" s="7">
        <v>0</v>
      </c>
      <c r="D245" s="7">
        <f t="shared" si="33"/>
        <v>1</v>
      </c>
      <c r="E245" s="12">
        <f t="shared" si="34"/>
        <v>1</v>
      </c>
    </row>
    <row r="246" spans="1:5" x14ac:dyDescent="0.3">
      <c r="A246" s="6" t="s">
        <v>41</v>
      </c>
      <c r="B246" s="7">
        <v>0</v>
      </c>
      <c r="C246" s="7">
        <v>0</v>
      </c>
      <c r="D246" s="7">
        <f t="shared" si="33"/>
        <v>0</v>
      </c>
      <c r="E246" s="12" t="str">
        <f t="shared" si="34"/>
        <v>-</v>
      </c>
    </row>
    <row r="247" spans="1:5" x14ac:dyDescent="0.3">
      <c r="A247" s="6" t="s">
        <v>9</v>
      </c>
      <c r="B247" s="7">
        <v>0</v>
      </c>
      <c r="C247" s="7">
        <v>0</v>
      </c>
      <c r="D247" s="7">
        <f t="shared" si="33"/>
        <v>0</v>
      </c>
      <c r="E247" s="12" t="str">
        <f t="shared" si="34"/>
        <v>-</v>
      </c>
    </row>
    <row r="248" spans="1:5" x14ac:dyDescent="0.3">
      <c r="A248" s="6" t="s">
        <v>10</v>
      </c>
      <c r="B248" s="7">
        <v>0</v>
      </c>
      <c r="C248" s="7">
        <v>0</v>
      </c>
      <c r="D248" s="7">
        <f t="shared" si="33"/>
        <v>0</v>
      </c>
      <c r="E248" s="12" t="str">
        <f t="shared" si="34"/>
        <v>-</v>
      </c>
    </row>
    <row r="249" spans="1:5" x14ac:dyDescent="0.3">
      <c r="A249" s="6" t="s">
        <v>13</v>
      </c>
      <c r="B249" s="7">
        <v>0</v>
      </c>
      <c r="C249" s="7">
        <v>0</v>
      </c>
      <c r="D249" s="7">
        <f t="shared" si="33"/>
        <v>0</v>
      </c>
      <c r="E249" s="12" t="str">
        <f t="shared" si="34"/>
        <v>-</v>
      </c>
    </row>
    <row r="250" spans="1:5" x14ac:dyDescent="0.3">
      <c r="A250" s="6" t="s">
        <v>15</v>
      </c>
      <c r="B250" s="7">
        <v>2</v>
      </c>
      <c r="C250" s="7">
        <v>0</v>
      </c>
      <c r="D250" s="7">
        <f t="shared" si="33"/>
        <v>2</v>
      </c>
      <c r="E250" s="12">
        <f t="shared" si="34"/>
        <v>1</v>
      </c>
    </row>
    <row r="251" spans="1:5" x14ac:dyDescent="0.3">
      <c r="A251" s="6" t="s">
        <v>7</v>
      </c>
      <c r="B251" s="7">
        <v>0</v>
      </c>
      <c r="C251" s="7">
        <v>0</v>
      </c>
      <c r="D251" s="7">
        <f t="shared" si="33"/>
        <v>0</v>
      </c>
      <c r="E251" s="12" t="str">
        <f t="shared" si="34"/>
        <v>-</v>
      </c>
    </row>
    <row r="252" spans="1:5" x14ac:dyDescent="0.3">
      <c r="A252" s="6" t="s">
        <v>14</v>
      </c>
      <c r="B252" s="7">
        <v>0</v>
      </c>
      <c r="C252" s="7">
        <v>0</v>
      </c>
      <c r="D252" s="7">
        <f t="shared" si="33"/>
        <v>0</v>
      </c>
      <c r="E252" s="12" t="str">
        <f t="shared" si="34"/>
        <v>-</v>
      </c>
    </row>
    <row r="253" spans="1:5" x14ac:dyDescent="0.3">
      <c r="A253" s="16" t="s">
        <v>60</v>
      </c>
      <c r="B253" s="10">
        <f>SUM(B254:B262)</f>
        <v>4</v>
      </c>
      <c r="C253" s="10">
        <f>SUM(C254:C262)</f>
        <v>0</v>
      </c>
      <c r="D253" s="10">
        <f t="shared" si="33"/>
        <v>4</v>
      </c>
      <c r="E253" s="11">
        <f t="shared" si="34"/>
        <v>1</v>
      </c>
    </row>
    <row r="254" spans="1:5" x14ac:dyDescent="0.3">
      <c r="A254" s="6" t="s">
        <v>12</v>
      </c>
      <c r="B254" s="7">
        <v>0</v>
      </c>
      <c r="C254" s="7">
        <v>0</v>
      </c>
      <c r="D254" s="7">
        <f t="shared" si="33"/>
        <v>0</v>
      </c>
      <c r="E254" s="12" t="str">
        <f t="shared" si="34"/>
        <v>-</v>
      </c>
    </row>
    <row r="255" spans="1:5" x14ac:dyDescent="0.3">
      <c r="A255" s="6" t="s">
        <v>11</v>
      </c>
      <c r="B255" s="7">
        <v>0</v>
      </c>
      <c r="C255" s="7">
        <v>0</v>
      </c>
      <c r="D255" s="7">
        <f t="shared" si="33"/>
        <v>0</v>
      </c>
      <c r="E255" s="12" t="str">
        <f t="shared" si="34"/>
        <v>-</v>
      </c>
    </row>
    <row r="256" spans="1:5" x14ac:dyDescent="0.3">
      <c r="A256" s="6" t="s">
        <v>41</v>
      </c>
      <c r="B256" s="7">
        <v>0</v>
      </c>
      <c r="C256" s="7">
        <v>0</v>
      </c>
      <c r="D256" s="7">
        <f t="shared" ref="D256:D283" si="40">SUM(B256:C256)</f>
        <v>0</v>
      </c>
      <c r="E256" s="12" t="str">
        <f t="shared" ref="E256:E284" si="41">IFERROR((B256/D256),"-")</f>
        <v>-</v>
      </c>
    </row>
    <row r="257" spans="1:5" x14ac:dyDescent="0.3">
      <c r="A257" s="6" t="s">
        <v>9</v>
      </c>
      <c r="B257" s="7">
        <v>0</v>
      </c>
      <c r="C257" s="7">
        <v>0</v>
      </c>
      <c r="D257" s="7">
        <f t="shared" si="40"/>
        <v>0</v>
      </c>
      <c r="E257" s="12" t="str">
        <f t="shared" si="41"/>
        <v>-</v>
      </c>
    </row>
    <row r="258" spans="1:5" x14ac:dyDescent="0.3">
      <c r="A258" s="6" t="s">
        <v>10</v>
      </c>
      <c r="B258" s="7">
        <v>3</v>
      </c>
      <c r="C258" s="7">
        <v>0</v>
      </c>
      <c r="D258" s="7">
        <f t="shared" si="40"/>
        <v>3</v>
      </c>
      <c r="E258" s="12">
        <f t="shared" si="41"/>
        <v>1</v>
      </c>
    </row>
    <row r="259" spans="1:5" x14ac:dyDescent="0.3">
      <c r="A259" s="6" t="s">
        <v>13</v>
      </c>
      <c r="B259" s="7">
        <v>0</v>
      </c>
      <c r="C259" s="7">
        <v>0</v>
      </c>
      <c r="D259" s="7">
        <f t="shared" si="40"/>
        <v>0</v>
      </c>
      <c r="E259" s="12" t="str">
        <f t="shared" si="41"/>
        <v>-</v>
      </c>
    </row>
    <row r="260" spans="1:5" x14ac:dyDescent="0.3">
      <c r="A260" s="6" t="s">
        <v>15</v>
      </c>
      <c r="B260" s="7">
        <v>0</v>
      </c>
      <c r="C260" s="7">
        <v>0</v>
      </c>
      <c r="D260" s="7">
        <f t="shared" si="40"/>
        <v>0</v>
      </c>
      <c r="E260" s="12" t="str">
        <f t="shared" si="41"/>
        <v>-</v>
      </c>
    </row>
    <row r="261" spans="1:5" x14ac:dyDescent="0.3">
      <c r="A261" s="6" t="s">
        <v>7</v>
      </c>
      <c r="B261" s="7">
        <v>1</v>
      </c>
      <c r="C261" s="7">
        <v>0</v>
      </c>
      <c r="D261" s="7">
        <f t="shared" si="40"/>
        <v>1</v>
      </c>
      <c r="E261" s="12">
        <f t="shared" si="41"/>
        <v>1</v>
      </c>
    </row>
    <row r="262" spans="1:5" x14ac:dyDescent="0.3">
      <c r="A262" s="6" t="s">
        <v>14</v>
      </c>
      <c r="B262" s="7">
        <v>0</v>
      </c>
      <c r="C262" s="7">
        <v>0</v>
      </c>
      <c r="D262" s="7">
        <f t="shared" si="40"/>
        <v>0</v>
      </c>
      <c r="E262" s="12" t="str">
        <f t="shared" si="41"/>
        <v>-</v>
      </c>
    </row>
    <row r="263" spans="1:5" x14ac:dyDescent="0.3">
      <c r="A263" s="16" t="s">
        <v>61</v>
      </c>
      <c r="B263" s="10">
        <f>SUM(B264:B272)</f>
        <v>4</v>
      </c>
      <c r="C263" s="10">
        <f>SUM(C264:C272)</f>
        <v>0</v>
      </c>
      <c r="D263" s="10">
        <f t="shared" si="40"/>
        <v>4</v>
      </c>
      <c r="E263" s="11">
        <f t="shared" si="41"/>
        <v>1</v>
      </c>
    </row>
    <row r="264" spans="1:5" x14ac:dyDescent="0.3">
      <c r="A264" s="6" t="s">
        <v>12</v>
      </c>
      <c r="B264" s="7">
        <v>0</v>
      </c>
      <c r="C264" s="7">
        <v>0</v>
      </c>
      <c r="D264" s="7">
        <f t="shared" si="40"/>
        <v>0</v>
      </c>
      <c r="E264" s="12" t="str">
        <f t="shared" si="41"/>
        <v>-</v>
      </c>
    </row>
    <row r="265" spans="1:5" x14ac:dyDescent="0.3">
      <c r="A265" s="6" t="s">
        <v>11</v>
      </c>
      <c r="B265" s="7">
        <v>3</v>
      </c>
      <c r="C265" s="7">
        <v>0</v>
      </c>
      <c r="D265" s="7">
        <f t="shared" si="40"/>
        <v>3</v>
      </c>
      <c r="E265" s="12">
        <f t="shared" si="41"/>
        <v>1</v>
      </c>
    </row>
    <row r="266" spans="1:5" x14ac:dyDescent="0.3">
      <c r="A266" s="6" t="s">
        <v>41</v>
      </c>
      <c r="B266" s="7">
        <v>0</v>
      </c>
      <c r="C266" s="7">
        <v>0</v>
      </c>
      <c r="D266" s="7">
        <f t="shared" si="40"/>
        <v>0</v>
      </c>
      <c r="E266" s="12" t="str">
        <f t="shared" si="41"/>
        <v>-</v>
      </c>
    </row>
    <row r="267" spans="1:5" x14ac:dyDescent="0.3">
      <c r="A267" s="6" t="s">
        <v>9</v>
      </c>
      <c r="B267" s="7">
        <v>0</v>
      </c>
      <c r="C267" s="7">
        <v>0</v>
      </c>
      <c r="D267" s="7">
        <f t="shared" si="40"/>
        <v>0</v>
      </c>
      <c r="E267" s="12" t="str">
        <f t="shared" si="41"/>
        <v>-</v>
      </c>
    </row>
    <row r="268" spans="1:5" x14ac:dyDescent="0.3">
      <c r="A268" s="6" t="s">
        <v>10</v>
      </c>
      <c r="B268" s="7">
        <v>0</v>
      </c>
      <c r="C268" s="7">
        <v>0</v>
      </c>
      <c r="D268" s="7">
        <f t="shared" si="40"/>
        <v>0</v>
      </c>
      <c r="E268" s="12" t="str">
        <f t="shared" si="41"/>
        <v>-</v>
      </c>
    </row>
    <row r="269" spans="1:5" x14ac:dyDescent="0.3">
      <c r="A269" s="6" t="s">
        <v>13</v>
      </c>
      <c r="B269" s="7">
        <v>0</v>
      </c>
      <c r="C269" s="7">
        <v>0</v>
      </c>
      <c r="D269" s="7">
        <f t="shared" si="40"/>
        <v>0</v>
      </c>
      <c r="E269" s="12" t="str">
        <f t="shared" si="41"/>
        <v>-</v>
      </c>
    </row>
    <row r="270" spans="1:5" x14ac:dyDescent="0.3">
      <c r="A270" s="6" t="s">
        <v>15</v>
      </c>
      <c r="B270" s="7">
        <v>1</v>
      </c>
      <c r="C270" s="7">
        <v>0</v>
      </c>
      <c r="D270" s="7">
        <f t="shared" si="40"/>
        <v>1</v>
      </c>
      <c r="E270" s="12">
        <f t="shared" si="41"/>
        <v>1</v>
      </c>
    </row>
    <row r="271" spans="1:5" x14ac:dyDescent="0.3">
      <c r="A271" s="6" t="s">
        <v>7</v>
      </c>
      <c r="B271" s="7">
        <v>0</v>
      </c>
      <c r="C271" s="7">
        <v>0</v>
      </c>
      <c r="D271" s="7">
        <f t="shared" si="40"/>
        <v>0</v>
      </c>
      <c r="E271" s="12" t="str">
        <f t="shared" si="41"/>
        <v>-</v>
      </c>
    </row>
    <row r="272" spans="1:5" x14ac:dyDescent="0.3">
      <c r="A272" s="6" t="s">
        <v>14</v>
      </c>
      <c r="B272" s="7">
        <v>0</v>
      </c>
      <c r="C272" s="7">
        <v>0</v>
      </c>
      <c r="D272" s="7">
        <f t="shared" si="40"/>
        <v>0</v>
      </c>
      <c r="E272" s="12" t="str">
        <f t="shared" si="41"/>
        <v>-</v>
      </c>
    </row>
    <row r="273" spans="1:5" x14ac:dyDescent="0.3">
      <c r="A273" s="25" t="s">
        <v>68</v>
      </c>
      <c r="B273" s="8" t="s">
        <v>50</v>
      </c>
      <c r="C273" s="8" t="s">
        <v>51</v>
      </c>
      <c r="D273" s="8" t="s">
        <v>35</v>
      </c>
      <c r="E273" s="8" t="s">
        <v>50</v>
      </c>
    </row>
    <row r="274" spans="1:5" x14ac:dyDescent="0.3">
      <c r="A274" s="16" t="s">
        <v>62</v>
      </c>
      <c r="B274" s="10">
        <f>SUM(B275:B283)</f>
        <v>1</v>
      </c>
      <c r="C274" s="10">
        <f>SUM(C275:C283)</f>
        <v>0</v>
      </c>
      <c r="D274" s="10">
        <f t="shared" si="40"/>
        <v>1</v>
      </c>
      <c r="E274" s="11">
        <f t="shared" si="41"/>
        <v>1</v>
      </c>
    </row>
    <row r="275" spans="1:5" x14ac:dyDescent="0.3">
      <c r="A275" s="6" t="s">
        <v>12</v>
      </c>
      <c r="B275" s="7">
        <v>0</v>
      </c>
      <c r="C275" s="7">
        <v>0</v>
      </c>
      <c r="D275" s="7">
        <f t="shared" si="40"/>
        <v>0</v>
      </c>
      <c r="E275" s="12" t="str">
        <f t="shared" si="41"/>
        <v>-</v>
      </c>
    </row>
    <row r="276" spans="1:5" x14ac:dyDescent="0.3">
      <c r="A276" s="6" t="s">
        <v>11</v>
      </c>
      <c r="B276" s="7">
        <v>0</v>
      </c>
      <c r="C276" s="7">
        <v>0</v>
      </c>
      <c r="D276" s="7">
        <f t="shared" si="40"/>
        <v>0</v>
      </c>
      <c r="E276" s="12" t="str">
        <f t="shared" si="41"/>
        <v>-</v>
      </c>
    </row>
    <row r="277" spans="1:5" x14ac:dyDescent="0.3">
      <c r="A277" s="6" t="s">
        <v>41</v>
      </c>
      <c r="B277" s="7">
        <v>0</v>
      </c>
      <c r="C277" s="7">
        <v>0</v>
      </c>
      <c r="D277" s="7">
        <f t="shared" si="40"/>
        <v>0</v>
      </c>
      <c r="E277" s="12" t="str">
        <f t="shared" si="41"/>
        <v>-</v>
      </c>
    </row>
    <row r="278" spans="1:5" x14ac:dyDescent="0.3">
      <c r="A278" s="6" t="s">
        <v>9</v>
      </c>
      <c r="B278" s="7">
        <v>0</v>
      </c>
      <c r="C278" s="7">
        <v>0</v>
      </c>
      <c r="D278" s="7">
        <f t="shared" si="40"/>
        <v>0</v>
      </c>
      <c r="E278" s="12" t="str">
        <f t="shared" si="41"/>
        <v>-</v>
      </c>
    </row>
    <row r="279" spans="1:5" x14ac:dyDescent="0.3">
      <c r="A279" s="6" t="s">
        <v>10</v>
      </c>
      <c r="B279" s="7">
        <v>0</v>
      </c>
      <c r="C279" s="7">
        <v>0</v>
      </c>
      <c r="D279" s="7">
        <f t="shared" si="40"/>
        <v>0</v>
      </c>
      <c r="E279" s="12" t="str">
        <f t="shared" si="41"/>
        <v>-</v>
      </c>
    </row>
    <row r="280" spans="1:5" x14ac:dyDescent="0.3">
      <c r="A280" s="6" t="s">
        <v>13</v>
      </c>
      <c r="B280" s="7">
        <v>0</v>
      </c>
      <c r="C280" s="7">
        <v>0</v>
      </c>
      <c r="D280" s="7">
        <f t="shared" si="40"/>
        <v>0</v>
      </c>
      <c r="E280" s="12" t="str">
        <f t="shared" si="41"/>
        <v>-</v>
      </c>
    </row>
    <row r="281" spans="1:5" x14ac:dyDescent="0.3">
      <c r="A281" s="6" t="s">
        <v>15</v>
      </c>
      <c r="B281" s="7">
        <v>1</v>
      </c>
      <c r="C281" s="7">
        <v>0</v>
      </c>
      <c r="D281" s="7">
        <f t="shared" si="40"/>
        <v>1</v>
      </c>
      <c r="E281" s="12">
        <f t="shared" si="41"/>
        <v>1</v>
      </c>
    </row>
    <row r="282" spans="1:5" x14ac:dyDescent="0.3">
      <c r="A282" s="6" t="s">
        <v>7</v>
      </c>
      <c r="B282" s="7">
        <v>0</v>
      </c>
      <c r="C282" s="7">
        <v>0</v>
      </c>
      <c r="D282" s="7">
        <f t="shared" si="40"/>
        <v>0</v>
      </c>
      <c r="E282" s="12" t="str">
        <f t="shared" si="41"/>
        <v>-</v>
      </c>
    </row>
    <row r="283" spans="1:5" x14ac:dyDescent="0.3">
      <c r="A283" s="6" t="s">
        <v>14</v>
      </c>
      <c r="B283" s="7">
        <v>0</v>
      </c>
      <c r="C283" s="7">
        <v>0</v>
      </c>
      <c r="D283" s="7">
        <f t="shared" si="40"/>
        <v>0</v>
      </c>
      <c r="E283" s="12" t="str">
        <f t="shared" si="41"/>
        <v>-</v>
      </c>
    </row>
    <row r="284" spans="1:5" x14ac:dyDescent="0.3">
      <c r="A284" s="17" t="s">
        <v>66</v>
      </c>
      <c r="B284" s="13">
        <f>SUM(B274,B263,B253,B243,,B221,B211,B190,B180,B231,B201)</f>
        <v>28</v>
      </c>
      <c r="C284" s="13">
        <f t="shared" ref="C284:D284" si="42">SUM(C274,C263,C253,C243,,C221,C211,C190,C180,C231,C201)</f>
        <v>1</v>
      </c>
      <c r="D284" s="13">
        <f t="shared" si="42"/>
        <v>29</v>
      </c>
      <c r="E284" s="18">
        <f t="shared" si="41"/>
        <v>0.96551724137931039</v>
      </c>
    </row>
  </sheetData>
  <pageMargins left="0.7" right="0.7" top="0.75" bottom="0.40572916666666664" header="0.3" footer="0.3"/>
  <pageSetup scale="93" fitToHeight="0" orientation="portrait" r:id="rId1"/>
  <headerFooter>
    <oddHeader>&amp;C&amp;"Century Gothic,Bold"&amp;12&amp;A</oddHeader>
  </headerFooter>
  <rowBreaks count="6" manualBreakCount="6">
    <brk id="42" max="4" man="1"/>
    <brk id="83" max="16383" man="1"/>
    <brk id="124" max="16383" man="1"/>
    <brk id="158" max="16383" man="1"/>
    <brk id="199" max="16383" man="1"/>
    <brk id="240" max="16383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E14"/>
  <sheetViews>
    <sheetView zoomScale="145" zoomScaleNormal="145" workbookViewId="0"/>
  </sheetViews>
  <sheetFormatPr defaultRowHeight="12.75" x14ac:dyDescent="0.2"/>
  <cols>
    <col min="1" max="1" width="62.140625" style="43" bestFit="1" customWidth="1"/>
    <col min="2" max="2" width="8.5703125" style="19" bestFit="1" customWidth="1"/>
    <col min="3" max="3" width="11.140625" style="19" bestFit="1" customWidth="1"/>
    <col min="4" max="4" width="17" style="19" bestFit="1" customWidth="1"/>
  </cols>
  <sheetData>
    <row r="1" spans="1:5" s="1" customFormat="1" ht="17.25" x14ac:dyDescent="0.3">
      <c r="A1" s="25" t="s">
        <v>82</v>
      </c>
      <c r="B1" s="8" t="s">
        <v>48</v>
      </c>
      <c r="C1" s="8" t="s">
        <v>47</v>
      </c>
      <c r="D1" s="8" t="s">
        <v>46</v>
      </c>
      <c r="E1" s="2"/>
    </row>
    <row r="2" spans="1:5" s="1" customFormat="1" ht="17.25" x14ac:dyDescent="0.3">
      <c r="A2" s="34" t="s">
        <v>28</v>
      </c>
      <c r="B2" s="45">
        <v>51</v>
      </c>
      <c r="C2" s="45">
        <v>37</v>
      </c>
      <c r="D2" s="22">
        <f>IFERROR(SUM(C2/B2),"-")</f>
        <v>0.72549019607843135</v>
      </c>
      <c r="E2" s="3"/>
    </row>
    <row r="3" spans="1:5" s="1" customFormat="1" ht="17.25" x14ac:dyDescent="0.3">
      <c r="A3" s="34" t="s">
        <v>29</v>
      </c>
      <c r="B3" s="7"/>
      <c r="C3" s="7"/>
      <c r="D3" s="22" t="str">
        <f>IFERROR(SUM(C3/B3),"-")</f>
        <v>-</v>
      </c>
      <c r="E3" s="3"/>
    </row>
    <row r="14" spans="1:5" ht="17.25" x14ac:dyDescent="0.3">
      <c r="A14" s="34"/>
    </row>
  </sheetData>
  <pageMargins left="0.53125" right="0.5" top="0.875" bottom="0.75" header="0.3" footer="0.3"/>
  <pageSetup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  <pageSetUpPr fitToPage="1"/>
  </sheetPr>
  <dimension ref="A1:E43"/>
  <sheetViews>
    <sheetView tabSelected="1" zoomScaleNormal="100" workbookViewId="0"/>
  </sheetViews>
  <sheetFormatPr defaultRowHeight="12.75" customHeight="1" x14ac:dyDescent="0.3"/>
  <cols>
    <col min="1" max="1" width="24" style="34" bestFit="1" customWidth="1"/>
    <col min="2" max="2" width="48.28515625" style="1" bestFit="1" customWidth="1"/>
    <col min="3" max="3" width="20.140625" style="7" bestFit="1" customWidth="1"/>
    <col min="4" max="4" width="19.42578125" style="7" bestFit="1" customWidth="1"/>
    <col min="5" max="5" width="30.5703125" style="7" bestFit="1" customWidth="1"/>
    <col min="6" max="16384" width="9.140625" style="1"/>
  </cols>
  <sheetData>
    <row r="1" spans="1:5" ht="17.25" x14ac:dyDescent="0.3">
      <c r="A1" s="39" t="s">
        <v>0</v>
      </c>
      <c r="B1" s="2"/>
      <c r="C1" s="13"/>
      <c r="D1" s="13"/>
      <c r="E1" s="13"/>
    </row>
    <row r="2" spans="1:5" ht="17.25" x14ac:dyDescent="0.3">
      <c r="A2" s="40" t="s">
        <v>69</v>
      </c>
      <c r="B2" s="28" t="s">
        <v>70</v>
      </c>
      <c r="C2" s="28" t="s">
        <v>71</v>
      </c>
    </row>
    <row r="3" spans="1:5" ht="17.25" x14ac:dyDescent="0.3">
      <c r="A3" s="33" t="s">
        <v>83</v>
      </c>
      <c r="B3" s="33" t="s">
        <v>26</v>
      </c>
      <c r="C3" s="20">
        <v>1</v>
      </c>
    </row>
    <row r="4" spans="1:5" ht="17.25" x14ac:dyDescent="0.3">
      <c r="A4" s="33" t="s">
        <v>83</v>
      </c>
      <c r="B4" s="33" t="s">
        <v>27</v>
      </c>
      <c r="C4" s="20">
        <v>33</v>
      </c>
    </row>
    <row r="5" spans="1:5" ht="17.25" x14ac:dyDescent="0.3">
      <c r="A5" s="42" t="s">
        <v>25</v>
      </c>
      <c r="B5" s="30"/>
      <c r="C5" s="31">
        <f>SUM(C3:C4)</f>
        <v>34</v>
      </c>
    </row>
    <row r="6" spans="1:5" ht="17.25" x14ac:dyDescent="0.3">
      <c r="A6" s="41" t="s">
        <v>1</v>
      </c>
    </row>
    <row r="7" spans="1:5" ht="17.25" x14ac:dyDescent="0.3">
      <c r="A7" s="39" t="s">
        <v>2</v>
      </c>
      <c r="B7" s="2"/>
      <c r="C7" s="13"/>
      <c r="D7" s="13"/>
      <c r="E7" s="13"/>
    </row>
    <row r="8" spans="1:5" ht="17.25" x14ac:dyDescent="0.3">
      <c r="A8" s="40" t="s">
        <v>69</v>
      </c>
      <c r="B8" s="28" t="s">
        <v>70</v>
      </c>
      <c r="C8" s="28" t="s">
        <v>71</v>
      </c>
      <c r="D8" s="29" t="s">
        <v>72</v>
      </c>
      <c r="E8" s="29" t="s">
        <v>73</v>
      </c>
    </row>
    <row r="9" spans="1:5" ht="17.25" x14ac:dyDescent="0.3">
      <c r="A9" s="33" t="s">
        <v>83</v>
      </c>
      <c r="B9" s="33" t="s">
        <v>26</v>
      </c>
      <c r="C9" s="20">
        <v>1</v>
      </c>
      <c r="D9" s="20">
        <v>0</v>
      </c>
      <c r="E9" s="21">
        <f>IFERROR((D9/C9),"-")</f>
        <v>0</v>
      </c>
    </row>
    <row r="10" spans="1:5" ht="17.25" x14ac:dyDescent="0.3">
      <c r="A10" s="33" t="s">
        <v>83</v>
      </c>
      <c r="B10" s="33" t="s">
        <v>27</v>
      </c>
      <c r="C10" s="20">
        <v>33</v>
      </c>
      <c r="D10" s="20">
        <v>26</v>
      </c>
      <c r="E10" s="21">
        <f>IFERROR((D10/C10),"-")</f>
        <v>0.78787878787878785</v>
      </c>
    </row>
    <row r="11" spans="1:5" ht="17.25" x14ac:dyDescent="0.3">
      <c r="A11" s="42" t="s">
        <v>25</v>
      </c>
      <c r="B11" s="30"/>
      <c r="C11" s="31">
        <f>SUM(C9:C10)</f>
        <v>34</v>
      </c>
      <c r="D11" s="31">
        <f>SUM(D9:D10)</f>
        <v>26</v>
      </c>
      <c r="E11" s="32">
        <f>IFERROR((D11/C11),"-")</f>
        <v>0.76470588235294112</v>
      </c>
    </row>
    <row r="12" spans="1:5" ht="17.25" x14ac:dyDescent="0.3">
      <c r="A12" s="41" t="s">
        <v>1</v>
      </c>
    </row>
    <row r="13" spans="1:5" ht="17.25" x14ac:dyDescent="0.3">
      <c r="A13" s="39" t="s">
        <v>3</v>
      </c>
      <c r="B13" s="2"/>
      <c r="C13" s="13"/>
      <c r="D13" s="13"/>
      <c r="E13" s="13"/>
    </row>
    <row r="14" spans="1:5" ht="17.25" x14ac:dyDescent="0.3">
      <c r="A14" s="40" t="s">
        <v>69</v>
      </c>
      <c r="B14" s="28" t="s">
        <v>32</v>
      </c>
      <c r="C14" s="28" t="s">
        <v>71</v>
      </c>
      <c r="D14" s="29" t="s">
        <v>72</v>
      </c>
      <c r="E14" s="29" t="s">
        <v>73</v>
      </c>
    </row>
    <row r="15" spans="1:5" ht="17.25" x14ac:dyDescent="0.3">
      <c r="A15" s="33" t="s">
        <v>83</v>
      </c>
      <c r="B15" s="33" t="s">
        <v>4</v>
      </c>
      <c r="C15" s="20">
        <v>16</v>
      </c>
      <c r="D15" s="20">
        <v>12</v>
      </c>
      <c r="E15" s="21">
        <f>IFERROR((D15/C15),"-")</f>
        <v>0.75</v>
      </c>
    </row>
    <row r="16" spans="1:5" ht="17.25" x14ac:dyDescent="0.3">
      <c r="A16" s="33" t="s">
        <v>83</v>
      </c>
      <c r="B16" s="33" t="s">
        <v>5</v>
      </c>
      <c r="C16" s="20">
        <v>18</v>
      </c>
      <c r="D16" s="20">
        <v>14</v>
      </c>
      <c r="E16" s="21">
        <f>IFERROR((D16/C16),"-")</f>
        <v>0.77777777777777779</v>
      </c>
    </row>
    <row r="17" spans="1:5" ht="17.25" x14ac:dyDescent="0.3">
      <c r="A17" s="41" t="s">
        <v>1</v>
      </c>
    </row>
    <row r="18" spans="1:5" ht="17.25" x14ac:dyDescent="0.3">
      <c r="A18" s="39" t="s">
        <v>6</v>
      </c>
      <c r="B18" s="2"/>
      <c r="C18" s="13"/>
      <c r="D18" s="13"/>
      <c r="E18" s="13"/>
    </row>
    <row r="19" spans="1:5" ht="17.25" x14ac:dyDescent="0.3">
      <c r="A19" s="40" t="s">
        <v>69</v>
      </c>
      <c r="B19" s="28" t="s">
        <v>74</v>
      </c>
      <c r="C19" s="28" t="s">
        <v>71</v>
      </c>
      <c r="D19" s="29" t="s">
        <v>72</v>
      </c>
      <c r="E19" s="29" t="s">
        <v>73</v>
      </c>
    </row>
    <row r="20" spans="1:5" ht="17.25" x14ac:dyDescent="0.3">
      <c r="A20" s="33" t="s">
        <v>83</v>
      </c>
      <c r="B20" s="33" t="s">
        <v>12</v>
      </c>
      <c r="C20" s="20">
        <v>3</v>
      </c>
      <c r="D20" s="20">
        <v>3</v>
      </c>
      <c r="E20" s="21">
        <f t="shared" ref="E20:E28" si="0">IFERROR((D20/C20),"-")</f>
        <v>1</v>
      </c>
    </row>
    <row r="21" spans="1:5" ht="17.25" x14ac:dyDescent="0.3">
      <c r="A21" s="33" t="s">
        <v>83</v>
      </c>
      <c r="B21" s="33" t="s">
        <v>11</v>
      </c>
      <c r="C21" s="20">
        <v>7</v>
      </c>
      <c r="D21" s="20">
        <v>6</v>
      </c>
      <c r="E21" s="21">
        <f t="shared" si="0"/>
        <v>0.8571428571428571</v>
      </c>
    </row>
    <row r="22" spans="1:5" ht="17.25" x14ac:dyDescent="0.3">
      <c r="A22" s="33" t="s">
        <v>83</v>
      </c>
      <c r="B22" s="33" t="s">
        <v>8</v>
      </c>
      <c r="C22" s="20"/>
      <c r="D22" s="20"/>
      <c r="E22" s="21" t="str">
        <f t="shared" si="0"/>
        <v>-</v>
      </c>
    </row>
    <row r="23" spans="1:5" ht="17.25" x14ac:dyDescent="0.3">
      <c r="A23" s="33" t="s">
        <v>83</v>
      </c>
      <c r="B23" s="33" t="s">
        <v>9</v>
      </c>
      <c r="C23" s="20"/>
      <c r="D23" s="20"/>
      <c r="E23" s="21" t="str">
        <f t="shared" si="0"/>
        <v>-</v>
      </c>
    </row>
    <row r="24" spans="1:5" ht="17.25" x14ac:dyDescent="0.3">
      <c r="A24" s="33" t="s">
        <v>83</v>
      </c>
      <c r="B24" s="33" t="s">
        <v>10</v>
      </c>
      <c r="C24" s="20">
        <v>2</v>
      </c>
      <c r="D24" s="20">
        <v>2</v>
      </c>
      <c r="E24" s="21">
        <f t="shared" si="0"/>
        <v>1</v>
      </c>
    </row>
    <row r="25" spans="1:5" ht="17.25" x14ac:dyDescent="0.3">
      <c r="A25" s="33" t="s">
        <v>83</v>
      </c>
      <c r="B25" s="33" t="s">
        <v>13</v>
      </c>
      <c r="C25" s="20"/>
      <c r="D25" s="20"/>
      <c r="E25" s="21" t="str">
        <f t="shared" si="0"/>
        <v>-</v>
      </c>
    </row>
    <row r="26" spans="1:5" ht="17.25" x14ac:dyDescent="0.3">
      <c r="A26" s="33" t="s">
        <v>83</v>
      </c>
      <c r="B26" s="1" t="s">
        <v>15</v>
      </c>
      <c r="C26" s="20">
        <v>19</v>
      </c>
      <c r="D26" s="20">
        <v>14</v>
      </c>
      <c r="E26" s="21">
        <f t="shared" si="0"/>
        <v>0.73684210526315785</v>
      </c>
    </row>
    <row r="27" spans="1:5" ht="17.25" x14ac:dyDescent="0.3">
      <c r="A27" s="33" t="s">
        <v>83</v>
      </c>
      <c r="B27" s="33" t="s">
        <v>7</v>
      </c>
      <c r="C27" s="20">
        <v>2</v>
      </c>
      <c r="D27" s="20">
        <v>0</v>
      </c>
      <c r="E27" s="21">
        <f t="shared" si="0"/>
        <v>0</v>
      </c>
    </row>
    <row r="28" spans="1:5" ht="17.25" x14ac:dyDescent="0.3">
      <c r="A28" s="33" t="s">
        <v>83</v>
      </c>
      <c r="B28" s="1" t="s">
        <v>14</v>
      </c>
      <c r="C28" s="20">
        <v>1</v>
      </c>
      <c r="D28" s="20">
        <v>1</v>
      </c>
      <c r="E28" s="21">
        <f t="shared" si="0"/>
        <v>1</v>
      </c>
    </row>
    <row r="29" spans="1:5" ht="17.25" x14ac:dyDescent="0.3">
      <c r="A29" s="41" t="s">
        <v>1</v>
      </c>
    </row>
    <row r="30" spans="1:5" ht="17.25" x14ac:dyDescent="0.3">
      <c r="A30" s="39" t="s">
        <v>16</v>
      </c>
      <c r="B30" s="2"/>
      <c r="C30" s="13"/>
      <c r="D30" s="13"/>
      <c r="E30" s="13"/>
    </row>
    <row r="31" spans="1:5" ht="17.25" x14ac:dyDescent="0.3">
      <c r="A31" s="40" t="s">
        <v>69</v>
      </c>
      <c r="B31" s="28" t="s">
        <v>76</v>
      </c>
      <c r="C31" s="28" t="s">
        <v>71</v>
      </c>
      <c r="D31" s="29" t="s">
        <v>72</v>
      </c>
      <c r="E31" s="29" t="s">
        <v>73</v>
      </c>
    </row>
    <row r="32" spans="1:5" ht="17.25" x14ac:dyDescent="0.3">
      <c r="A32" s="33" t="s">
        <v>83</v>
      </c>
      <c r="B32" s="33" t="s">
        <v>16</v>
      </c>
      <c r="C32" s="20">
        <v>6</v>
      </c>
      <c r="D32" s="20">
        <v>5</v>
      </c>
      <c r="E32" s="21">
        <f>IFERROR((D32/C32),"-")</f>
        <v>0.83333333333333337</v>
      </c>
    </row>
    <row r="33" spans="1:5" ht="17.25" x14ac:dyDescent="0.3">
      <c r="A33" s="33" t="s">
        <v>83</v>
      </c>
      <c r="C33" s="20">
        <v>28</v>
      </c>
      <c r="D33" s="20">
        <v>21</v>
      </c>
      <c r="E33" s="21">
        <f>IFERROR((D33/C33),"-")</f>
        <v>0.75</v>
      </c>
    </row>
    <row r="34" spans="1:5" ht="17.25" x14ac:dyDescent="0.3">
      <c r="A34" s="41" t="s">
        <v>1</v>
      </c>
    </row>
    <row r="35" spans="1:5" ht="17.25" x14ac:dyDescent="0.3">
      <c r="A35" s="39" t="s">
        <v>17</v>
      </c>
      <c r="B35" s="2"/>
      <c r="C35" s="13"/>
      <c r="D35" s="13"/>
      <c r="E35" s="13"/>
    </row>
    <row r="36" spans="1:5" ht="17.25" x14ac:dyDescent="0.3">
      <c r="A36" s="40" t="s">
        <v>69</v>
      </c>
      <c r="B36" s="28" t="s">
        <v>75</v>
      </c>
      <c r="C36" s="28" t="s">
        <v>71</v>
      </c>
      <c r="D36" s="29" t="s">
        <v>72</v>
      </c>
      <c r="E36" s="29" t="s">
        <v>73</v>
      </c>
    </row>
    <row r="37" spans="1:5" ht="17.25" x14ac:dyDescent="0.3">
      <c r="A37" s="33" t="s">
        <v>83</v>
      </c>
      <c r="B37" s="33" t="s">
        <v>18</v>
      </c>
      <c r="C37" s="20">
        <v>14</v>
      </c>
      <c r="D37" s="20">
        <v>9</v>
      </c>
      <c r="E37" s="21">
        <f>IFERROR((D37/C37),"-")</f>
        <v>0.6428571428571429</v>
      </c>
    </row>
    <row r="38" spans="1:5" ht="17.25" x14ac:dyDescent="0.3">
      <c r="A38" s="33" t="s">
        <v>83</v>
      </c>
      <c r="C38" s="20">
        <v>20</v>
      </c>
      <c r="D38" s="20">
        <v>17</v>
      </c>
      <c r="E38" s="21">
        <f>IFERROR((D38/C38),"-")</f>
        <v>0.85</v>
      </c>
    </row>
    <row r="39" spans="1:5" ht="17.25" x14ac:dyDescent="0.3">
      <c r="A39" s="41" t="s">
        <v>1</v>
      </c>
    </row>
    <row r="40" spans="1:5" ht="17.25" x14ac:dyDescent="0.3">
      <c r="A40" s="39" t="s">
        <v>19</v>
      </c>
      <c r="B40" s="2"/>
      <c r="C40" s="13"/>
      <c r="D40" s="13"/>
      <c r="E40" s="13"/>
    </row>
    <row r="41" spans="1:5" ht="17.25" x14ac:dyDescent="0.3">
      <c r="A41" s="40" t="s">
        <v>69</v>
      </c>
      <c r="B41" s="28" t="s">
        <v>77</v>
      </c>
      <c r="C41" s="28" t="s">
        <v>71</v>
      </c>
      <c r="D41" s="29" t="s">
        <v>72</v>
      </c>
      <c r="E41" s="29" t="s">
        <v>73</v>
      </c>
    </row>
    <row r="42" spans="1:5" ht="17.25" x14ac:dyDescent="0.3">
      <c r="A42" s="33" t="s">
        <v>83</v>
      </c>
      <c r="B42" s="33" t="s">
        <v>20</v>
      </c>
      <c r="C42" s="20">
        <v>14</v>
      </c>
      <c r="D42" s="20">
        <v>12</v>
      </c>
      <c r="E42" s="21">
        <f>IFERROR((D42/C42),"-")</f>
        <v>0.8571428571428571</v>
      </c>
    </row>
    <row r="43" spans="1:5" ht="17.25" x14ac:dyDescent="0.3">
      <c r="A43" s="33" t="s">
        <v>83</v>
      </c>
      <c r="C43" s="20">
        <v>20</v>
      </c>
      <c r="D43" s="20">
        <v>14</v>
      </c>
      <c r="E43" s="21">
        <f>IFERROR((D43/C43),"-")</f>
        <v>0.7</v>
      </c>
    </row>
  </sheetData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  <pageSetUpPr fitToPage="1"/>
  </sheetPr>
  <dimension ref="A1:I42"/>
  <sheetViews>
    <sheetView zoomScaleNormal="100" workbookViewId="0"/>
  </sheetViews>
  <sheetFormatPr defaultRowHeight="12.75" customHeight="1" x14ac:dyDescent="0.3"/>
  <cols>
    <col min="1" max="1" width="24" style="34" bestFit="1" customWidth="1"/>
    <col min="2" max="2" width="48.28515625" style="1" bestFit="1" customWidth="1"/>
    <col min="3" max="3" width="20.140625" style="7" bestFit="1" customWidth="1"/>
    <col min="4" max="4" width="17" style="7" bestFit="1" customWidth="1"/>
    <col min="5" max="5" width="19.42578125" style="7" bestFit="1" customWidth="1"/>
    <col min="6" max="6" width="17" style="7" bestFit="1" customWidth="1"/>
    <col min="7" max="7" width="19.42578125" style="7" bestFit="1" customWidth="1"/>
    <col min="8" max="8" width="17" style="7" bestFit="1" customWidth="1"/>
    <col min="9" max="9" width="19.42578125" style="7" bestFit="1" customWidth="1"/>
    <col min="10" max="16384" width="9.140625" style="1"/>
  </cols>
  <sheetData>
    <row r="1" spans="1:9" s="2" customFormat="1" ht="15" x14ac:dyDescent="0.2">
      <c r="A1" s="39" t="s">
        <v>0</v>
      </c>
      <c r="C1" s="13"/>
      <c r="D1" s="13"/>
      <c r="E1" s="13"/>
      <c r="F1" s="13"/>
      <c r="G1" s="13"/>
      <c r="H1" s="13"/>
      <c r="I1" s="13"/>
    </row>
    <row r="2" spans="1:9" ht="17.25" x14ac:dyDescent="0.3">
      <c r="A2" s="40" t="s">
        <v>69</v>
      </c>
      <c r="B2" s="28" t="s">
        <v>70</v>
      </c>
    </row>
    <row r="3" spans="1:9" ht="17.25" x14ac:dyDescent="0.3">
      <c r="A3" s="33" t="s">
        <v>83</v>
      </c>
      <c r="B3" s="20">
        <v>34</v>
      </c>
    </row>
    <row r="4" spans="1:9" ht="17.25" x14ac:dyDescent="0.3">
      <c r="A4" s="41" t="s">
        <v>1</v>
      </c>
    </row>
    <row r="5" spans="1:9" s="2" customFormat="1" ht="15" x14ac:dyDescent="0.2">
      <c r="A5" s="39" t="s">
        <v>21</v>
      </c>
      <c r="C5" s="13"/>
      <c r="D5" s="13"/>
      <c r="E5" s="13"/>
      <c r="F5" s="13"/>
      <c r="G5" s="13"/>
      <c r="H5" s="13"/>
      <c r="I5" s="13"/>
    </row>
    <row r="6" spans="1:9" ht="17.25" x14ac:dyDescent="0.3">
      <c r="A6" s="40" t="s">
        <v>69</v>
      </c>
      <c r="B6" s="28" t="s">
        <v>70</v>
      </c>
      <c r="C6" s="28" t="s">
        <v>71</v>
      </c>
      <c r="D6" s="28" t="s">
        <v>78</v>
      </c>
      <c r="E6" s="28" t="s">
        <v>22</v>
      </c>
      <c r="F6" s="28" t="s">
        <v>79</v>
      </c>
      <c r="G6" s="28" t="s">
        <v>30</v>
      </c>
      <c r="H6" s="28" t="s">
        <v>80</v>
      </c>
      <c r="I6" s="28" t="s">
        <v>31</v>
      </c>
    </row>
    <row r="7" spans="1:9" ht="17.25" x14ac:dyDescent="0.3">
      <c r="A7" s="33" t="s">
        <v>83</v>
      </c>
      <c r="B7" s="33" t="s">
        <v>26</v>
      </c>
      <c r="C7" s="20">
        <v>1</v>
      </c>
      <c r="D7" s="20">
        <v>0</v>
      </c>
      <c r="E7" s="21">
        <f>IFERROR((D7/C7),"-")</f>
        <v>0</v>
      </c>
      <c r="F7" s="20">
        <v>0</v>
      </c>
      <c r="G7" s="21">
        <f>IFERROR((F7/C7),"-")</f>
        <v>0</v>
      </c>
      <c r="H7" s="20">
        <v>0</v>
      </c>
      <c r="I7" s="37">
        <f>IFERROR((H7/C7),"-")</f>
        <v>0</v>
      </c>
    </row>
    <row r="8" spans="1:9" ht="17.25" x14ac:dyDescent="0.3">
      <c r="A8" s="33" t="s">
        <v>83</v>
      </c>
      <c r="B8" s="33" t="s">
        <v>27</v>
      </c>
      <c r="C8" s="20">
        <v>33</v>
      </c>
      <c r="D8" s="20">
        <v>18</v>
      </c>
      <c r="E8" s="21">
        <f>IFERROR((D8/C8),"-")</f>
        <v>0.54545454545454541</v>
      </c>
      <c r="F8" s="20">
        <v>26</v>
      </c>
      <c r="G8" s="37">
        <f>IFERROR((F8/C8),"-")</f>
        <v>0.78787878787878785</v>
      </c>
      <c r="H8" s="20">
        <v>26</v>
      </c>
      <c r="I8" s="37">
        <f>IFERROR((H8/C8),"-")</f>
        <v>0.78787878787878785</v>
      </c>
    </row>
    <row r="9" spans="1:9" ht="17.25" x14ac:dyDescent="0.3">
      <c r="A9" s="42" t="s">
        <v>25</v>
      </c>
      <c r="B9" s="30"/>
      <c r="C9" s="31">
        <f>SUM(C7:C8)</f>
        <v>34</v>
      </c>
      <c r="D9" s="31">
        <f>SUM(D7:D8)</f>
        <v>18</v>
      </c>
      <c r="E9" s="32">
        <f>IFERROR((D9/C9),"-")</f>
        <v>0.52941176470588236</v>
      </c>
      <c r="F9" s="31">
        <f>SUM(F7:F8)</f>
        <v>26</v>
      </c>
      <c r="G9" s="38">
        <f>IFERROR((F9/C9),"-")</f>
        <v>0.76470588235294112</v>
      </c>
      <c r="H9" s="31">
        <f>SUM(H7:H8)</f>
        <v>26</v>
      </c>
      <c r="I9" s="38">
        <f>IFERROR((H9/C9),"-")</f>
        <v>0.76470588235294112</v>
      </c>
    </row>
    <row r="10" spans="1:9" ht="17.25" x14ac:dyDescent="0.3">
      <c r="A10" s="41" t="s">
        <v>1</v>
      </c>
    </row>
    <row r="11" spans="1:9" s="2" customFormat="1" ht="15" x14ac:dyDescent="0.2">
      <c r="A11" s="39" t="s">
        <v>23</v>
      </c>
      <c r="C11" s="13"/>
      <c r="D11" s="13"/>
      <c r="E11" s="13"/>
      <c r="F11" s="13"/>
      <c r="G11" s="13"/>
      <c r="H11" s="13"/>
      <c r="I11" s="13"/>
    </row>
    <row r="12" spans="1:9" ht="17.25" x14ac:dyDescent="0.3">
      <c r="A12" s="40" t="s">
        <v>69</v>
      </c>
      <c r="B12" s="28" t="s">
        <v>32</v>
      </c>
      <c r="C12" s="28" t="s">
        <v>71</v>
      </c>
      <c r="D12" s="28" t="s">
        <v>78</v>
      </c>
      <c r="E12" s="28" t="s">
        <v>22</v>
      </c>
      <c r="F12" s="28" t="s">
        <v>79</v>
      </c>
      <c r="G12" s="28" t="s">
        <v>30</v>
      </c>
      <c r="H12" s="28" t="s">
        <v>80</v>
      </c>
      <c r="I12" s="28" t="s">
        <v>31</v>
      </c>
    </row>
    <row r="13" spans="1:9" ht="17.25" x14ac:dyDescent="0.3">
      <c r="A13" s="33" t="s">
        <v>83</v>
      </c>
      <c r="B13" s="33" t="s">
        <v>4</v>
      </c>
      <c r="C13" s="20">
        <v>16</v>
      </c>
      <c r="D13" s="20">
        <v>9</v>
      </c>
      <c r="E13" s="21">
        <f>IFERROR((D13/C13),"-")</f>
        <v>0.5625</v>
      </c>
      <c r="F13" s="20">
        <v>12</v>
      </c>
      <c r="G13" s="37">
        <f>IFERROR((F13/C13),"-")</f>
        <v>0.75</v>
      </c>
      <c r="H13" s="20">
        <v>12</v>
      </c>
      <c r="I13" s="37">
        <f>IFERROR((H13/C13),"-")</f>
        <v>0.75</v>
      </c>
    </row>
    <row r="14" spans="1:9" ht="17.25" x14ac:dyDescent="0.3">
      <c r="A14" s="41" t="s">
        <v>83</v>
      </c>
      <c r="B14" s="33" t="s">
        <v>5</v>
      </c>
      <c r="C14" s="20">
        <v>18</v>
      </c>
      <c r="D14" s="20">
        <v>9</v>
      </c>
      <c r="E14" s="21">
        <f>IFERROR((D14/C14),"-")</f>
        <v>0.5</v>
      </c>
      <c r="F14" s="20">
        <v>14</v>
      </c>
      <c r="G14" s="37">
        <f>IFERROR((F14/C14),"-")</f>
        <v>0.77777777777777779</v>
      </c>
      <c r="H14" s="20">
        <v>14</v>
      </c>
      <c r="I14" s="37">
        <f>IFERROR((H14/C14),"-")</f>
        <v>0.77777777777777779</v>
      </c>
    </row>
    <row r="15" spans="1:9" ht="17.25" x14ac:dyDescent="0.3">
      <c r="A15" s="41" t="s">
        <v>1</v>
      </c>
    </row>
    <row r="16" spans="1:9" s="2" customFormat="1" ht="15" x14ac:dyDescent="0.2">
      <c r="A16" s="39" t="s">
        <v>24</v>
      </c>
      <c r="C16" s="13"/>
      <c r="D16" s="13"/>
      <c r="E16" s="13"/>
      <c r="F16" s="13"/>
      <c r="G16" s="13"/>
      <c r="H16" s="13"/>
      <c r="I16" s="13"/>
    </row>
    <row r="17" spans="1:9" ht="17.25" x14ac:dyDescent="0.3">
      <c r="A17" s="40" t="s">
        <v>69</v>
      </c>
      <c r="B17" s="28" t="s">
        <v>74</v>
      </c>
      <c r="C17" s="28" t="s">
        <v>71</v>
      </c>
      <c r="D17" s="28" t="s">
        <v>78</v>
      </c>
      <c r="E17" s="28" t="s">
        <v>22</v>
      </c>
      <c r="F17" s="28" t="s">
        <v>79</v>
      </c>
      <c r="G17" s="28" t="s">
        <v>30</v>
      </c>
      <c r="H17" s="28" t="s">
        <v>80</v>
      </c>
      <c r="I17" s="28" t="s">
        <v>31</v>
      </c>
    </row>
    <row r="18" spans="1:9" ht="17.25" x14ac:dyDescent="0.3">
      <c r="A18" s="33" t="s">
        <v>83</v>
      </c>
      <c r="B18" s="33" t="s">
        <v>12</v>
      </c>
      <c r="C18" s="20">
        <v>3</v>
      </c>
      <c r="D18" s="20">
        <v>2</v>
      </c>
      <c r="E18" s="21">
        <f t="shared" ref="E18:E26" si="0">IFERROR((D18/C18),"-")</f>
        <v>0.66666666666666663</v>
      </c>
      <c r="F18" s="20">
        <v>3</v>
      </c>
      <c r="G18" s="37">
        <f t="shared" ref="G18:G26" si="1">IFERROR((F18/C18),"-")</f>
        <v>1</v>
      </c>
      <c r="H18" s="20">
        <v>3</v>
      </c>
      <c r="I18" s="37">
        <f t="shared" ref="I18:I26" si="2">IFERROR((H18/C18),"-")</f>
        <v>1</v>
      </c>
    </row>
    <row r="19" spans="1:9" ht="17.25" x14ac:dyDescent="0.3">
      <c r="A19" s="33" t="s">
        <v>83</v>
      </c>
      <c r="B19" s="33" t="s">
        <v>11</v>
      </c>
      <c r="C19" s="20">
        <v>7</v>
      </c>
      <c r="D19" s="20">
        <v>2</v>
      </c>
      <c r="E19" s="21">
        <f t="shared" si="0"/>
        <v>0.2857142857142857</v>
      </c>
      <c r="F19" s="20">
        <v>6</v>
      </c>
      <c r="G19" s="37">
        <f t="shared" si="1"/>
        <v>0.8571428571428571</v>
      </c>
      <c r="H19" s="20">
        <v>6</v>
      </c>
      <c r="I19" s="37">
        <f t="shared" si="2"/>
        <v>0.8571428571428571</v>
      </c>
    </row>
    <row r="20" spans="1:9" ht="17.25" x14ac:dyDescent="0.3">
      <c r="A20" s="33" t="s">
        <v>83</v>
      </c>
      <c r="B20" s="33" t="s">
        <v>8</v>
      </c>
      <c r="C20" s="20"/>
      <c r="D20" s="20">
        <v>0</v>
      </c>
      <c r="E20" s="21" t="str">
        <f t="shared" si="0"/>
        <v>-</v>
      </c>
      <c r="F20" s="20">
        <v>0</v>
      </c>
      <c r="G20" s="37" t="str">
        <f t="shared" si="1"/>
        <v>-</v>
      </c>
      <c r="H20" s="20">
        <v>0</v>
      </c>
      <c r="I20" s="37" t="str">
        <f t="shared" si="2"/>
        <v>-</v>
      </c>
    </row>
    <row r="21" spans="1:9" ht="17.25" x14ac:dyDescent="0.3">
      <c r="A21" s="33" t="s">
        <v>83</v>
      </c>
      <c r="B21" s="33" t="s">
        <v>9</v>
      </c>
      <c r="C21" s="20"/>
      <c r="D21" s="20">
        <v>0</v>
      </c>
      <c r="E21" s="21" t="str">
        <f t="shared" si="0"/>
        <v>-</v>
      </c>
      <c r="F21" s="20">
        <v>0</v>
      </c>
      <c r="G21" s="37" t="str">
        <f t="shared" si="1"/>
        <v>-</v>
      </c>
      <c r="H21" s="20">
        <v>0</v>
      </c>
      <c r="I21" s="37" t="str">
        <f t="shared" si="2"/>
        <v>-</v>
      </c>
    </row>
    <row r="22" spans="1:9" ht="17.25" x14ac:dyDescent="0.3">
      <c r="A22" s="33" t="s">
        <v>83</v>
      </c>
      <c r="B22" s="33" t="s">
        <v>10</v>
      </c>
      <c r="C22" s="20">
        <v>2</v>
      </c>
      <c r="D22" s="20">
        <v>2</v>
      </c>
      <c r="E22" s="21">
        <f t="shared" si="0"/>
        <v>1</v>
      </c>
      <c r="F22" s="20">
        <v>2</v>
      </c>
      <c r="G22" s="37">
        <f t="shared" si="1"/>
        <v>1</v>
      </c>
      <c r="H22" s="20">
        <v>2</v>
      </c>
      <c r="I22" s="37">
        <f t="shared" si="2"/>
        <v>1</v>
      </c>
    </row>
    <row r="23" spans="1:9" ht="17.25" x14ac:dyDescent="0.3">
      <c r="A23" s="33" t="s">
        <v>83</v>
      </c>
      <c r="B23" s="33" t="s">
        <v>13</v>
      </c>
      <c r="C23" s="20"/>
      <c r="D23" s="20">
        <v>0</v>
      </c>
      <c r="E23" s="21" t="str">
        <f t="shared" si="0"/>
        <v>-</v>
      </c>
      <c r="F23" s="20">
        <v>0</v>
      </c>
      <c r="G23" s="37" t="str">
        <f t="shared" si="1"/>
        <v>-</v>
      </c>
      <c r="H23" s="20">
        <v>0</v>
      </c>
      <c r="I23" s="37" t="str">
        <f t="shared" si="2"/>
        <v>-</v>
      </c>
    </row>
    <row r="24" spans="1:9" ht="17.25" x14ac:dyDescent="0.3">
      <c r="A24" s="33" t="s">
        <v>83</v>
      </c>
      <c r="B24" s="33" t="s">
        <v>15</v>
      </c>
      <c r="C24" s="20">
        <v>19</v>
      </c>
      <c r="D24" s="20">
        <v>11</v>
      </c>
      <c r="E24" s="21">
        <f t="shared" si="0"/>
        <v>0.57894736842105265</v>
      </c>
      <c r="F24" s="20">
        <v>14</v>
      </c>
      <c r="G24" s="21">
        <f t="shared" si="1"/>
        <v>0.73684210526315785</v>
      </c>
      <c r="H24" s="20">
        <v>14</v>
      </c>
      <c r="I24" s="21">
        <f t="shared" si="2"/>
        <v>0.73684210526315785</v>
      </c>
    </row>
    <row r="25" spans="1:9" ht="17.25" x14ac:dyDescent="0.3">
      <c r="A25" s="33" t="s">
        <v>83</v>
      </c>
      <c r="B25" s="33" t="s">
        <v>7</v>
      </c>
      <c r="C25" s="20">
        <v>2</v>
      </c>
      <c r="D25" s="20">
        <v>0</v>
      </c>
      <c r="E25" s="21">
        <f t="shared" si="0"/>
        <v>0</v>
      </c>
      <c r="F25" s="20">
        <v>0</v>
      </c>
      <c r="G25" s="37">
        <f t="shared" si="1"/>
        <v>0</v>
      </c>
      <c r="H25" s="20">
        <v>0</v>
      </c>
      <c r="I25" s="37">
        <f t="shared" si="2"/>
        <v>0</v>
      </c>
    </row>
    <row r="26" spans="1:9" ht="17.25" x14ac:dyDescent="0.3">
      <c r="A26" s="33" t="s">
        <v>83</v>
      </c>
      <c r="B26" s="33" t="s">
        <v>14</v>
      </c>
      <c r="C26" s="20">
        <v>1</v>
      </c>
      <c r="D26" s="20">
        <v>1</v>
      </c>
      <c r="E26" s="21">
        <f t="shared" si="0"/>
        <v>1</v>
      </c>
      <c r="F26" s="20">
        <v>1</v>
      </c>
      <c r="G26" s="37">
        <f t="shared" si="1"/>
        <v>1</v>
      </c>
      <c r="H26" s="20">
        <v>1</v>
      </c>
      <c r="I26" s="37">
        <f t="shared" si="2"/>
        <v>1</v>
      </c>
    </row>
    <row r="27" spans="1:9" ht="17.25" x14ac:dyDescent="0.3">
      <c r="A27" s="41" t="s">
        <v>1</v>
      </c>
    </row>
    <row r="28" spans="1:9" s="2" customFormat="1" ht="15" x14ac:dyDescent="0.2">
      <c r="A28" s="39" t="s">
        <v>16</v>
      </c>
      <c r="C28" s="13"/>
      <c r="D28" s="13"/>
      <c r="E28" s="13"/>
      <c r="F28" s="13"/>
      <c r="G28" s="13"/>
      <c r="H28" s="13"/>
      <c r="I28" s="13"/>
    </row>
    <row r="29" spans="1:9" ht="17.25" x14ac:dyDescent="0.3">
      <c r="A29" s="40" t="s">
        <v>69</v>
      </c>
      <c r="B29" s="28" t="s">
        <v>76</v>
      </c>
      <c r="C29" s="28" t="s">
        <v>71</v>
      </c>
      <c r="D29" s="28" t="s">
        <v>78</v>
      </c>
      <c r="E29" s="28" t="s">
        <v>22</v>
      </c>
      <c r="F29" s="28" t="s">
        <v>79</v>
      </c>
      <c r="G29" s="28" t="s">
        <v>30</v>
      </c>
      <c r="H29" s="28" t="s">
        <v>80</v>
      </c>
      <c r="I29" s="28" t="s">
        <v>31</v>
      </c>
    </row>
    <row r="30" spans="1:9" ht="17.25" x14ac:dyDescent="0.3">
      <c r="A30" s="33" t="s">
        <v>83</v>
      </c>
      <c r="B30" s="33" t="s">
        <v>16</v>
      </c>
      <c r="C30" s="20">
        <v>6</v>
      </c>
      <c r="D30" s="20">
        <v>4</v>
      </c>
      <c r="E30" s="21">
        <f>IFERROR((D30/C30),"-")</f>
        <v>0.66666666666666663</v>
      </c>
      <c r="F30" s="20">
        <v>5</v>
      </c>
      <c r="G30" s="37">
        <f>IFERROR((F30/C30),"-")</f>
        <v>0.83333333333333337</v>
      </c>
      <c r="H30" s="20">
        <v>5</v>
      </c>
      <c r="I30" s="37">
        <f>IFERROR((H30/C30),"-")</f>
        <v>0.83333333333333337</v>
      </c>
    </row>
    <row r="31" spans="1:9" ht="17.25" x14ac:dyDescent="0.3">
      <c r="A31" s="33" t="s">
        <v>83</v>
      </c>
      <c r="C31" s="20">
        <v>28</v>
      </c>
      <c r="D31" s="20">
        <v>14</v>
      </c>
      <c r="E31" s="21">
        <f>IFERROR((D31/C31),"-")</f>
        <v>0.5</v>
      </c>
      <c r="F31" s="20">
        <v>21</v>
      </c>
      <c r="G31" s="37">
        <f>IFERROR((F31/C31),"-")</f>
        <v>0.75</v>
      </c>
      <c r="H31" s="20">
        <v>21</v>
      </c>
      <c r="I31" s="37">
        <f>IFERROR((H31/C31),"-")</f>
        <v>0.75</v>
      </c>
    </row>
    <row r="32" spans="1:9" ht="17.25" x14ac:dyDescent="0.3">
      <c r="A32" s="41" t="s">
        <v>1</v>
      </c>
    </row>
    <row r="33" spans="1:9" s="2" customFormat="1" ht="15" x14ac:dyDescent="0.2">
      <c r="A33" s="39" t="s">
        <v>17</v>
      </c>
      <c r="C33" s="13"/>
      <c r="D33" s="13"/>
      <c r="E33" s="13"/>
      <c r="F33" s="13"/>
      <c r="G33" s="13"/>
      <c r="H33" s="13"/>
      <c r="I33" s="13"/>
    </row>
    <row r="34" spans="1:9" ht="17.25" x14ac:dyDescent="0.3">
      <c r="A34" s="40" t="s">
        <v>69</v>
      </c>
      <c r="B34" s="28" t="s">
        <v>75</v>
      </c>
      <c r="C34" s="28" t="s">
        <v>71</v>
      </c>
      <c r="D34" s="28" t="s">
        <v>78</v>
      </c>
      <c r="E34" s="28" t="s">
        <v>22</v>
      </c>
      <c r="F34" s="28" t="s">
        <v>79</v>
      </c>
      <c r="G34" s="28" t="s">
        <v>30</v>
      </c>
      <c r="H34" s="28" t="s">
        <v>80</v>
      </c>
      <c r="I34" s="28" t="s">
        <v>31</v>
      </c>
    </row>
    <row r="35" spans="1:9" ht="17.25" x14ac:dyDescent="0.3">
      <c r="A35" s="33" t="s">
        <v>83</v>
      </c>
      <c r="B35" s="33" t="s">
        <v>18</v>
      </c>
      <c r="C35" s="20">
        <v>14</v>
      </c>
      <c r="D35" s="20">
        <v>4</v>
      </c>
      <c r="E35" s="21">
        <f>IFERROR((D35/C35),"-")</f>
        <v>0.2857142857142857</v>
      </c>
      <c r="F35" s="20">
        <v>9</v>
      </c>
      <c r="G35" s="37">
        <f>IFERROR((F35/C35),"-")</f>
        <v>0.6428571428571429</v>
      </c>
      <c r="H35" s="20">
        <v>9</v>
      </c>
      <c r="I35" s="37">
        <f>IFERROR((H35/C35),"-")</f>
        <v>0.6428571428571429</v>
      </c>
    </row>
    <row r="36" spans="1:9" ht="17.25" x14ac:dyDescent="0.3">
      <c r="A36" s="33" t="s">
        <v>83</v>
      </c>
      <c r="C36" s="20">
        <v>20</v>
      </c>
      <c r="D36" s="20">
        <v>14</v>
      </c>
      <c r="E36" s="21">
        <f>IFERROR((D36/C36),"-")</f>
        <v>0.7</v>
      </c>
      <c r="F36" s="20">
        <v>17</v>
      </c>
      <c r="G36" s="37">
        <f>IFERROR((F36/C36),"-")</f>
        <v>0.85</v>
      </c>
      <c r="H36" s="20">
        <v>17</v>
      </c>
      <c r="I36" s="37">
        <f>IFERROR((H36/C36),"-")</f>
        <v>0.85</v>
      </c>
    </row>
    <row r="37" spans="1:9" ht="17.25" x14ac:dyDescent="0.3">
      <c r="A37" s="41" t="s">
        <v>1</v>
      </c>
    </row>
    <row r="38" spans="1:9" s="2" customFormat="1" ht="15" x14ac:dyDescent="0.2">
      <c r="A38" s="39" t="s">
        <v>19</v>
      </c>
      <c r="C38" s="13"/>
      <c r="D38" s="13"/>
      <c r="E38" s="13"/>
      <c r="F38" s="13"/>
      <c r="G38" s="13"/>
      <c r="H38" s="13"/>
      <c r="I38" s="13"/>
    </row>
    <row r="39" spans="1:9" ht="17.25" x14ac:dyDescent="0.3">
      <c r="A39" s="40" t="s">
        <v>69</v>
      </c>
      <c r="B39" s="28" t="s">
        <v>77</v>
      </c>
      <c r="C39" s="28" t="s">
        <v>71</v>
      </c>
      <c r="D39" s="28" t="s">
        <v>78</v>
      </c>
      <c r="E39" s="28" t="s">
        <v>22</v>
      </c>
      <c r="F39" s="28" t="s">
        <v>79</v>
      </c>
      <c r="G39" s="28" t="s">
        <v>30</v>
      </c>
      <c r="H39" s="28" t="s">
        <v>80</v>
      </c>
      <c r="I39" s="28" t="s">
        <v>31</v>
      </c>
    </row>
    <row r="40" spans="1:9" ht="17.25" x14ac:dyDescent="0.3">
      <c r="A40" s="33" t="s">
        <v>83</v>
      </c>
      <c r="B40" s="33" t="s">
        <v>20</v>
      </c>
      <c r="C40" s="20">
        <v>14</v>
      </c>
      <c r="D40" s="20">
        <v>10</v>
      </c>
      <c r="E40" s="21">
        <f>IFERROR((D40/C40),"-")</f>
        <v>0.7142857142857143</v>
      </c>
      <c r="F40" s="20">
        <v>12</v>
      </c>
      <c r="G40" s="37">
        <f>IFERROR((F40/C40),"-")</f>
        <v>0.8571428571428571</v>
      </c>
      <c r="H40" s="20">
        <v>12</v>
      </c>
      <c r="I40" s="37">
        <f>IFERROR((H40/C40),"-")</f>
        <v>0.8571428571428571</v>
      </c>
    </row>
    <row r="41" spans="1:9" ht="17.25" x14ac:dyDescent="0.3">
      <c r="A41" s="33" t="s">
        <v>83</v>
      </c>
      <c r="C41" s="20">
        <v>20</v>
      </c>
      <c r="D41" s="20">
        <v>8</v>
      </c>
      <c r="E41" s="21">
        <f>IFERROR((D41/C41),"-")</f>
        <v>0.4</v>
      </c>
      <c r="F41" s="20">
        <v>14</v>
      </c>
      <c r="G41" s="37">
        <f>IFERROR((F41/C41),"-")</f>
        <v>0.7</v>
      </c>
      <c r="H41" s="20">
        <v>14</v>
      </c>
      <c r="I41" s="37">
        <f>IFERROR((H41/C41),"-")</f>
        <v>0.7</v>
      </c>
    </row>
    <row r="42" spans="1:9" ht="17.25" x14ac:dyDescent="0.3">
      <c r="A42" s="33"/>
      <c r="C42" s="20"/>
      <c r="D42" s="20"/>
      <c r="E42" s="21"/>
      <c r="F42" s="20"/>
      <c r="G42" s="20"/>
      <c r="H42" s="20"/>
      <c r="I42" s="20"/>
    </row>
  </sheetData>
  <pageMargins left="0.43270833333333331" right="0.33333333333333331" top="0.75" bottom="0.75" header="0.3" footer="0.3"/>
  <pageSetup scale="67" fitToHeight="0"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Enrollment</vt:lpstr>
      <vt:lpstr>Retention Rate</vt:lpstr>
      <vt:lpstr>Graduates within 150%</vt:lpstr>
      <vt:lpstr>Graduates within 4-5-6 Years</vt:lpstr>
      <vt:lpstr>Athletics Enrollment</vt:lpstr>
      <vt:lpstr>Athletics Retention Rate</vt:lpstr>
      <vt:lpstr>Athletics Graduates 150%</vt:lpstr>
      <vt:lpstr>Athletics Graduates 4-5-6 Years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E Leonard</dc:creator>
  <cp:lastModifiedBy>Gillian E Leonard</cp:lastModifiedBy>
  <cp:lastPrinted>2022-06-22T19:58:00Z</cp:lastPrinted>
  <dcterms:created xsi:type="dcterms:W3CDTF">2017-11-02T21:09:34Z</dcterms:created>
  <dcterms:modified xsi:type="dcterms:W3CDTF">2024-08-01T20:53:20Z</dcterms:modified>
</cp:coreProperties>
</file>